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  Akreditasi S1 Manajemen\00 UPLOAD\"/>
    </mc:Choice>
  </mc:AlternateContent>
  <xr:revisionPtr revIDLastSave="0" documentId="13_ncr:1_{28B46866-8C6B-4EE7-80AE-D7EAF2A12F0A}" xr6:coauthVersionLast="47" xr6:coauthVersionMax="47" xr10:uidLastSave="{00000000-0000-0000-0000-000000000000}"/>
  <bookViews>
    <workbookView xWindow="-120" yWindow="-120" windowWidth="20730" windowHeight="11160" tabRatio="942" firstSheet="18" activeTab="29" xr2:uid="{00000000-000D-0000-FFFF-FFFF00000000}"/>
  </bookViews>
  <sheets>
    <sheet name="IDENTITAS" sheetId="1" r:id="rId1"/>
    <sheet name="Daftar Tabel" sheetId="25" r:id="rId2"/>
    <sheet name="Tabel 1" sheetId="2" r:id="rId3"/>
    <sheet name="Tabel 2" sheetId="3" r:id="rId4"/>
    <sheet name="Tabel 3a" sheetId="4" r:id="rId5"/>
    <sheet name="Tabel 3b" sheetId="26" r:id="rId6"/>
    <sheet name="Tabel 3c" sheetId="27" r:id="rId7"/>
    <sheet name="Tabel 4" sheetId="5" r:id="rId8"/>
    <sheet name="Tabel 5" sheetId="6" r:id="rId9"/>
    <sheet name="Tabel 6" sheetId="7" r:id="rId10"/>
    <sheet name="Tabel 7" sheetId="8" r:id="rId11"/>
    <sheet name="Tabel 8" sheetId="9" r:id="rId12"/>
    <sheet name="Tabel 9" sheetId="10" r:id="rId13"/>
    <sheet name="Tabel 10" sheetId="11" r:id="rId14"/>
    <sheet name="Tabel 11" sheetId="12" r:id="rId15"/>
    <sheet name="Tabel 12" sheetId="13" r:id="rId16"/>
    <sheet name="Tabel 13" sheetId="14" r:id="rId17"/>
    <sheet name="Tabel 14" sheetId="15" r:id="rId18"/>
    <sheet name="Tabel 15" sheetId="16" r:id="rId19"/>
    <sheet name="Tabel 16" sheetId="17" r:id="rId20"/>
    <sheet name="Tabel 17" sheetId="18" r:id="rId21"/>
    <sheet name="Tabel 18" sheetId="19" r:id="rId22"/>
    <sheet name="Tabel 19" sheetId="20" r:id="rId23"/>
    <sheet name="Tabel 20" sheetId="21" r:id="rId24"/>
    <sheet name="Tabel 21" sheetId="22" r:id="rId25"/>
    <sheet name="Tabel 22" sheetId="23" r:id="rId26"/>
    <sheet name="Tabel 23a" sheetId="24" r:id="rId27"/>
    <sheet name="Tabel 23b" sheetId="32" r:id="rId28"/>
    <sheet name="Tambahan 1" sheetId="29" r:id="rId29"/>
    <sheet name="Tambahan 2" sheetId="30" r:id="rId30"/>
    <sheet name="Tambahan 3" sheetId="31" r:id="rId31"/>
  </sheets>
  <definedNames>
    <definedName name="_xlnm._FilterDatabase" localSheetId="2" hidden="1">'Tabel 1'!$A$3:$G$54</definedName>
    <definedName name="_xlnm._FilterDatabase" localSheetId="3" hidden="1">'Tabel 2'!$A$3:$G$54</definedName>
    <definedName name="_xlnm._FilterDatabase" localSheetId="27" hidden="1">'Tabel 23b'!$A$3:$T$56</definedName>
    <definedName name="_xlnm._FilterDatabase" localSheetId="4" hidden="1">'Tabel 3a'!$A$8:$O$222</definedName>
    <definedName name="_xlnm._FilterDatabase" localSheetId="10" hidden="1">'Tabel 7'!$A$3:$I$62</definedName>
    <definedName name="_xlnm._FilterDatabase" localSheetId="28" hidden="1">'Tambahan 1'!$A$3:$M$135</definedName>
    <definedName name="_xlnm._FilterDatabase" localSheetId="29" hidden="1">'Tambahan 2'!$A$3:$I$107</definedName>
    <definedName name="_Toc59471720" localSheetId="4">#REF!</definedName>
    <definedName name="_Toc59471720" localSheetId="5">#REF!</definedName>
    <definedName name="_Toc59471720" localSheetId="6">#REF!</definedName>
    <definedName name="_xlnm.Print_Area" localSheetId="2">'Tabel 1'!$A$1:$G$54</definedName>
    <definedName name="_xlnm.Print_Area" localSheetId="3">'Tabel 2'!$A$1:$G$54</definedName>
    <definedName name="_xlnm.Print_Area" localSheetId="7">'Tabel 4'!$A$1:$J$55</definedName>
    <definedName name="_xlnm.Print_Titles" localSheetId="2">'Tabel 1'!$3:$6</definedName>
    <definedName name="_xlnm.Print_Titles" localSheetId="3">'Tabel 2'!$3:$6</definedName>
    <definedName name="_xlnm.Print_Titles" localSheetId="7">'Tabel 4'!$3:$6</definedName>
  </definedNames>
  <calcPr calcId="191029"/>
  <extLst>
    <ext uri="GoogleSheetsCustomDataVersion1">
      <go:sheetsCustomData xmlns:go="http://customooxmlschemas.google.com/" r:id="rId32" roundtripDataSignature="AMtx7mjzmGDe66sm9tcagYSPmw+Ag1Tybg=="/>
    </ext>
  </extLst>
</workbook>
</file>

<file path=xl/calcChain.xml><?xml version="1.0" encoding="utf-8"?>
<calcChain xmlns="http://schemas.openxmlformats.org/spreadsheetml/2006/main">
  <c r="F14" i="10" l="1"/>
  <c r="F13" i="10"/>
  <c r="F12" i="10"/>
  <c r="F11" i="10"/>
  <c r="F10" i="10"/>
  <c r="C14" i="18" l="1"/>
  <c r="F147" i="29"/>
  <c r="E152" i="29"/>
  <c r="E151" i="29"/>
  <c r="E150" i="29"/>
  <c r="E149" i="29"/>
  <c r="E148" i="29"/>
  <c r="E147" i="29"/>
  <c r="E146" i="29"/>
  <c r="E145" i="29"/>
  <c r="E144" i="29"/>
  <c r="E143" i="29"/>
  <c r="E142" i="29"/>
  <c r="E141" i="29"/>
  <c r="J135" i="29"/>
  <c r="I135" i="29"/>
  <c r="H135" i="29"/>
  <c r="K134" i="29"/>
  <c r="M134" i="29" s="1"/>
  <c r="K133" i="29"/>
  <c r="M133" i="29" s="1"/>
  <c r="K132" i="29"/>
  <c r="M132" i="29" s="1"/>
  <c r="K131" i="29"/>
  <c r="M131" i="29" s="1"/>
  <c r="K130" i="29"/>
  <c r="M130" i="29" s="1"/>
  <c r="K129" i="29"/>
  <c r="M129" i="29" s="1"/>
  <c r="K128" i="29"/>
  <c r="M128" i="29" s="1"/>
  <c r="K127" i="29"/>
  <c r="M127" i="29" s="1"/>
  <c r="K126" i="29"/>
  <c r="M126" i="29" s="1"/>
  <c r="K125" i="29"/>
  <c r="M125" i="29" s="1"/>
  <c r="K124" i="29"/>
  <c r="M124" i="29" s="1"/>
  <c r="K123" i="29"/>
  <c r="M123" i="29" s="1"/>
  <c r="K122" i="29"/>
  <c r="M122" i="29" s="1"/>
  <c r="K121" i="29"/>
  <c r="M121" i="29" s="1"/>
  <c r="K120" i="29"/>
  <c r="M120" i="29" s="1"/>
  <c r="K119" i="29"/>
  <c r="M119" i="29" s="1"/>
  <c r="K118" i="29"/>
  <c r="M118" i="29" s="1"/>
  <c r="K117" i="29"/>
  <c r="M117" i="29" s="1"/>
  <c r="K116" i="29"/>
  <c r="M116" i="29" s="1"/>
  <c r="K115" i="29"/>
  <c r="M115" i="29" s="1"/>
  <c r="K114" i="29"/>
  <c r="M114" i="29" s="1"/>
  <c r="K113" i="29"/>
  <c r="M113" i="29" s="1"/>
  <c r="K112" i="29"/>
  <c r="M112" i="29" s="1"/>
  <c r="K111" i="29"/>
  <c r="M111" i="29" s="1"/>
  <c r="K110" i="29"/>
  <c r="M110" i="29" s="1"/>
  <c r="K109" i="29"/>
  <c r="M109" i="29" s="1"/>
  <c r="K108" i="29"/>
  <c r="M108" i="29" s="1"/>
  <c r="K107" i="29"/>
  <c r="M107" i="29" s="1"/>
  <c r="K106" i="29"/>
  <c r="M106" i="29" s="1"/>
  <c r="K105" i="29"/>
  <c r="M105" i="29" s="1"/>
  <c r="K104" i="29"/>
  <c r="M104" i="29" s="1"/>
  <c r="K103" i="29"/>
  <c r="M103" i="29" s="1"/>
  <c r="K102" i="29"/>
  <c r="M102" i="29" s="1"/>
  <c r="K101" i="29"/>
  <c r="M101" i="29" s="1"/>
  <c r="K100" i="29"/>
  <c r="M100" i="29" s="1"/>
  <c r="K99" i="29"/>
  <c r="M99" i="29" s="1"/>
  <c r="K98" i="29"/>
  <c r="M98" i="29" s="1"/>
  <c r="K97" i="29"/>
  <c r="M97" i="29" s="1"/>
  <c r="K96" i="29"/>
  <c r="M96" i="29" s="1"/>
  <c r="K95" i="29"/>
  <c r="M95" i="29" s="1"/>
  <c r="K94" i="29"/>
  <c r="M94" i="29" s="1"/>
  <c r="K93" i="29"/>
  <c r="M93" i="29" s="1"/>
  <c r="K92" i="29"/>
  <c r="M92" i="29" s="1"/>
  <c r="K91" i="29"/>
  <c r="M91" i="29" s="1"/>
  <c r="K90" i="29"/>
  <c r="M90" i="29" s="1"/>
  <c r="K89" i="29"/>
  <c r="M89" i="29" s="1"/>
  <c r="K88" i="29"/>
  <c r="M88" i="29" s="1"/>
  <c r="K87" i="29"/>
  <c r="M87" i="29" s="1"/>
  <c r="K86" i="29"/>
  <c r="M86" i="29" s="1"/>
  <c r="K85" i="29"/>
  <c r="M85" i="29" s="1"/>
  <c r="K84" i="29"/>
  <c r="M84" i="29" s="1"/>
  <c r="K83" i="29"/>
  <c r="M83" i="29" s="1"/>
  <c r="F141" i="29" s="1"/>
  <c r="K82" i="29"/>
  <c r="M82" i="29" s="1"/>
  <c r="K81" i="29"/>
  <c r="M81" i="29" s="1"/>
  <c r="K80" i="29"/>
  <c r="M80" i="29" s="1"/>
  <c r="K79" i="29"/>
  <c r="M79" i="29" s="1"/>
  <c r="K78" i="29"/>
  <c r="M78" i="29" s="1"/>
  <c r="K77" i="29"/>
  <c r="M77" i="29" s="1"/>
  <c r="K76" i="29"/>
  <c r="M76" i="29" s="1"/>
  <c r="K75" i="29"/>
  <c r="M75" i="29" s="1"/>
  <c r="K74" i="29"/>
  <c r="M74" i="29" s="1"/>
  <c r="K73" i="29"/>
  <c r="M73" i="29" s="1"/>
  <c r="K72" i="29"/>
  <c r="M72" i="29" s="1"/>
  <c r="K71" i="29"/>
  <c r="M71" i="29" s="1"/>
  <c r="K70" i="29"/>
  <c r="M70" i="29" s="1"/>
  <c r="K69" i="29"/>
  <c r="M69" i="29" s="1"/>
  <c r="K68" i="29"/>
  <c r="M68" i="29" s="1"/>
  <c r="K67" i="29"/>
  <c r="M67" i="29" s="1"/>
  <c r="K66" i="29"/>
  <c r="M66" i="29" s="1"/>
  <c r="K65" i="29"/>
  <c r="M65" i="29" s="1"/>
  <c r="K64" i="29"/>
  <c r="M64" i="29" s="1"/>
  <c r="K63" i="29"/>
  <c r="M63" i="29" s="1"/>
  <c r="F144" i="29" s="1"/>
  <c r="K62" i="29"/>
  <c r="M62" i="29" s="1"/>
  <c r="K61" i="29"/>
  <c r="M61" i="29" s="1"/>
  <c r="K60" i="29"/>
  <c r="M60" i="29" s="1"/>
  <c r="K59" i="29"/>
  <c r="M59" i="29" s="1"/>
  <c r="K58" i="29"/>
  <c r="M58" i="29" s="1"/>
  <c r="K57" i="29"/>
  <c r="M57" i="29" s="1"/>
  <c r="K56" i="29"/>
  <c r="M56" i="29" s="1"/>
  <c r="K55" i="29"/>
  <c r="M55" i="29" s="1"/>
  <c r="M54" i="29"/>
  <c r="K54" i="29"/>
  <c r="K53" i="29"/>
  <c r="M53" i="29" s="1"/>
  <c r="K52" i="29"/>
  <c r="M52" i="29" s="1"/>
  <c r="K51" i="29"/>
  <c r="M51" i="29" s="1"/>
  <c r="K50" i="29"/>
  <c r="M50" i="29" s="1"/>
  <c r="K49" i="29"/>
  <c r="M49" i="29" s="1"/>
  <c r="K48" i="29"/>
  <c r="M48" i="29" s="1"/>
  <c r="K47" i="29"/>
  <c r="M47" i="29" s="1"/>
  <c r="K46" i="29"/>
  <c r="M46" i="29" s="1"/>
  <c r="K45" i="29"/>
  <c r="M45" i="29" s="1"/>
  <c r="K44" i="29"/>
  <c r="M44" i="29" s="1"/>
  <c r="K43" i="29"/>
  <c r="M43" i="29" s="1"/>
  <c r="K42" i="29"/>
  <c r="M42" i="29" s="1"/>
  <c r="K41" i="29"/>
  <c r="M41" i="29" s="1"/>
  <c r="K40" i="29"/>
  <c r="M40" i="29" s="1"/>
  <c r="K39" i="29"/>
  <c r="M39" i="29" s="1"/>
  <c r="K38" i="29"/>
  <c r="M38" i="29" s="1"/>
  <c r="K37" i="29"/>
  <c r="M37" i="29" s="1"/>
  <c r="K36" i="29"/>
  <c r="M36" i="29" s="1"/>
  <c r="K35" i="29"/>
  <c r="M35" i="29" s="1"/>
  <c r="K34" i="29"/>
  <c r="M34" i="29" s="1"/>
  <c r="K33" i="29"/>
  <c r="M33" i="29" s="1"/>
  <c r="F143" i="29" s="1"/>
  <c r="K32" i="29"/>
  <c r="M32" i="29" s="1"/>
  <c r="K31" i="29"/>
  <c r="M31" i="29" s="1"/>
  <c r="K30" i="29"/>
  <c r="M30" i="29" s="1"/>
  <c r="K29" i="29"/>
  <c r="M29" i="29" s="1"/>
  <c r="K28" i="29"/>
  <c r="M28" i="29" s="1"/>
  <c r="K27" i="29"/>
  <c r="M27" i="29" s="1"/>
  <c r="K26" i="29"/>
  <c r="M26" i="29" s="1"/>
  <c r="K25" i="29"/>
  <c r="M25" i="29" s="1"/>
  <c r="K24" i="29"/>
  <c r="M24" i="29" s="1"/>
  <c r="K23" i="29"/>
  <c r="M23" i="29" s="1"/>
  <c r="K22" i="29"/>
  <c r="M22" i="29" s="1"/>
  <c r="K21" i="29"/>
  <c r="M21" i="29" s="1"/>
  <c r="K20" i="29"/>
  <c r="M20" i="29" s="1"/>
  <c r="K19" i="29"/>
  <c r="M19" i="29" s="1"/>
  <c r="F145" i="29" s="1"/>
  <c r="K18" i="29"/>
  <c r="M18" i="29" s="1"/>
  <c r="K17" i="29"/>
  <c r="M17" i="29" s="1"/>
  <c r="K16" i="29"/>
  <c r="M16" i="29" s="1"/>
  <c r="K15" i="29"/>
  <c r="M15" i="29" s="1"/>
  <c r="K14" i="29"/>
  <c r="M14" i="29" s="1"/>
  <c r="K13" i="29"/>
  <c r="M13" i="29" s="1"/>
  <c r="K12" i="29"/>
  <c r="M12" i="29" s="1"/>
  <c r="M11" i="29"/>
  <c r="K11" i="29"/>
  <c r="K10" i="29"/>
  <c r="M10" i="29" s="1"/>
  <c r="K9" i="29"/>
  <c r="M9" i="29" s="1"/>
  <c r="K8" i="29"/>
  <c r="M8" i="29" s="1"/>
  <c r="K7" i="29"/>
  <c r="M7" i="29" s="1"/>
  <c r="K6" i="29"/>
  <c r="M6" i="29" s="1"/>
  <c r="K5" i="29"/>
  <c r="M5" i="29" s="1"/>
  <c r="F148" i="29" l="1"/>
  <c r="F151" i="29"/>
  <c r="F142" i="29"/>
  <c r="F149" i="29"/>
  <c r="F146" i="29"/>
  <c r="F150" i="29"/>
  <c r="F152" i="29"/>
  <c r="K135" i="29"/>
  <c r="E153" i="29"/>
  <c r="M135" i="29"/>
  <c r="F153" i="29" l="1"/>
  <c r="G153" i="29" s="1"/>
  <c r="G148" i="29"/>
  <c r="H148" i="29" s="1"/>
  <c r="J55" i="5"/>
  <c r="G347" i="24" l="1"/>
  <c r="G346" i="24"/>
  <c r="G345" i="24"/>
  <c r="G344" i="24"/>
  <c r="G343" i="24"/>
  <c r="G342" i="24"/>
  <c r="G341" i="24"/>
  <c r="G340" i="24"/>
  <c r="G339" i="24"/>
  <c r="G338" i="24"/>
  <c r="G337" i="24"/>
  <c r="G336" i="24"/>
  <c r="G335" i="24"/>
  <c r="I54" i="5"/>
  <c r="J54" i="5" s="1"/>
  <c r="I11" i="7"/>
  <c r="C19" i="7" l="1"/>
  <c r="G77" i="32"/>
  <c r="G76" i="32"/>
  <c r="G75" i="32"/>
  <c r="G74" i="32"/>
  <c r="G73" i="32"/>
  <c r="G72" i="32"/>
  <c r="G71" i="32"/>
  <c r="G70" i="32"/>
  <c r="G69" i="32"/>
  <c r="G68" i="32"/>
  <c r="G67" i="32"/>
  <c r="G66" i="32"/>
  <c r="G65" i="32"/>
  <c r="C9" i="17"/>
  <c r="D9" i="17"/>
  <c r="E9" i="17"/>
  <c r="F9" i="17"/>
  <c r="B9" i="17"/>
  <c r="I9" i="5" l="1"/>
  <c r="I53" i="5"/>
  <c r="J53" i="5" s="1"/>
  <c r="I52" i="5"/>
  <c r="J52" i="5" s="1"/>
  <c r="I51" i="5"/>
  <c r="J51" i="5" s="1"/>
  <c r="I50" i="5"/>
  <c r="J50" i="5" s="1"/>
  <c r="I49" i="5"/>
  <c r="J49" i="5" s="1"/>
  <c r="I48" i="5"/>
  <c r="J48" i="5" s="1"/>
  <c r="I47" i="5"/>
  <c r="I46" i="5"/>
  <c r="I45" i="5"/>
  <c r="J45" i="5" s="1"/>
  <c r="I44" i="5"/>
  <c r="J44" i="5" s="1"/>
  <c r="I43" i="5"/>
  <c r="J43" i="5" s="1"/>
  <c r="I42" i="5"/>
  <c r="J42" i="5" s="1"/>
  <c r="I41" i="5"/>
  <c r="J41" i="5" s="1"/>
  <c r="I40" i="5"/>
  <c r="J40" i="5" s="1"/>
  <c r="I39" i="5"/>
  <c r="I38" i="5"/>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I22" i="5"/>
  <c r="J22" i="5" s="1"/>
  <c r="I21" i="5"/>
  <c r="J21" i="5" s="1"/>
  <c r="I20" i="5"/>
  <c r="J20" i="5" s="1"/>
  <c r="I19" i="5"/>
  <c r="J19" i="5" s="1"/>
  <c r="I18" i="5"/>
  <c r="J18" i="5" s="1"/>
  <c r="I17" i="5"/>
  <c r="J17" i="5" s="1"/>
  <c r="I16" i="5"/>
  <c r="I15" i="5"/>
  <c r="I14" i="5"/>
  <c r="I13" i="5"/>
  <c r="I12" i="5"/>
  <c r="I11" i="5"/>
  <c r="I10" i="5"/>
  <c r="I8" i="5"/>
  <c r="I7" i="5"/>
  <c r="J23" i="5"/>
  <c r="J38" i="5"/>
  <c r="J39" i="5"/>
  <c r="J46" i="5"/>
  <c r="J47" i="5"/>
  <c r="L221" i="4"/>
  <c r="K221" i="4"/>
  <c r="I221" i="4"/>
  <c r="M219" i="4"/>
  <c r="I219" i="4"/>
  <c r="M214" i="4"/>
  <c r="I214" i="4"/>
  <c r="L211" i="4"/>
  <c r="M211" i="4" s="1"/>
  <c r="I211" i="4"/>
  <c r="L203" i="4"/>
  <c r="K203" i="4"/>
  <c r="I203" i="4"/>
  <c r="L201" i="4"/>
  <c r="K201" i="4"/>
  <c r="J201" i="4"/>
  <c r="I201" i="4"/>
  <c r="L195" i="4"/>
  <c r="K195" i="4"/>
  <c r="J195" i="4"/>
  <c r="I195" i="4"/>
  <c r="L192" i="4"/>
  <c r="K192" i="4"/>
  <c r="J192" i="4"/>
  <c r="I192" i="4"/>
  <c r="L188" i="4"/>
  <c r="M188" i="4" s="1"/>
  <c r="I188" i="4"/>
  <c r="L185" i="4"/>
  <c r="K185" i="4"/>
  <c r="J185" i="4"/>
  <c r="I185" i="4"/>
  <c r="L183" i="4"/>
  <c r="M183" i="4" s="1"/>
  <c r="N183" i="4" s="1"/>
  <c r="L180" i="4"/>
  <c r="K180" i="4"/>
  <c r="I180" i="4"/>
  <c r="K175" i="4"/>
  <c r="J175" i="4"/>
  <c r="I175" i="4"/>
  <c r="L170" i="4"/>
  <c r="K170" i="4"/>
  <c r="J170" i="4"/>
  <c r="I170" i="4"/>
  <c r="L168" i="4"/>
  <c r="M168" i="4" s="1"/>
  <c r="I168" i="4"/>
  <c r="K165" i="4"/>
  <c r="J165" i="4"/>
  <c r="I165" i="4"/>
  <c r="K161" i="4"/>
  <c r="J161" i="4"/>
  <c r="I161" i="4"/>
  <c r="I148" i="4"/>
  <c r="N148" i="4" s="1"/>
  <c r="I140" i="4"/>
  <c r="N140" i="4" s="1"/>
  <c r="I136" i="4"/>
  <c r="N136" i="4" s="1"/>
  <c r="I131" i="4"/>
  <c r="N131" i="4" s="1"/>
  <c r="I126" i="4"/>
  <c r="N126" i="4" s="1"/>
  <c r="I122" i="4"/>
  <c r="N122" i="4" s="1"/>
  <c r="I118" i="4"/>
  <c r="N118" i="4" s="1"/>
  <c r="I113" i="4"/>
  <c r="N113" i="4" s="1"/>
  <c r="I107" i="4"/>
  <c r="N107" i="4" s="1"/>
  <c r="I102" i="4"/>
  <c r="N102" i="4" s="1"/>
  <c r="I98" i="4"/>
  <c r="N98" i="4" s="1"/>
  <c r="I96" i="4"/>
  <c r="N96" i="4" s="1"/>
  <c r="I91" i="4"/>
  <c r="N91" i="4" s="1"/>
  <c r="I88" i="4"/>
  <c r="N88" i="4" s="1"/>
  <c r="I82" i="4"/>
  <c r="N82" i="4" s="1"/>
  <c r="I77" i="4"/>
  <c r="N77" i="4" s="1"/>
  <c r="I73" i="4"/>
  <c r="N73" i="4" s="1"/>
  <c r="I70" i="4"/>
  <c r="N70" i="4" s="1"/>
  <c r="I64" i="4"/>
  <c r="N64" i="4" s="1"/>
  <c r="I59" i="4"/>
  <c r="N59" i="4" s="1"/>
  <c r="I56" i="4"/>
  <c r="N56" i="4" s="1"/>
  <c r="I51" i="4"/>
  <c r="N51" i="4" s="1"/>
  <c r="I47" i="4"/>
  <c r="N47" i="4" s="1"/>
  <c r="I41" i="4"/>
  <c r="N41" i="4" s="1"/>
  <c r="I36" i="4"/>
  <c r="N36" i="4" s="1"/>
  <c r="I28" i="4"/>
  <c r="N28" i="4" s="1"/>
  <c r="I25" i="4"/>
  <c r="N25" i="4" s="1"/>
  <c r="I21" i="4"/>
  <c r="N21" i="4" s="1"/>
  <c r="I16" i="4"/>
  <c r="N16" i="4" s="1"/>
  <c r="I13" i="4"/>
  <c r="N13" i="4" s="1"/>
  <c r="I9" i="4"/>
  <c r="N9" i="4" s="1"/>
  <c r="M180" i="4" l="1"/>
  <c r="M201" i="4"/>
  <c r="N201" i="4" s="1"/>
  <c r="N214" i="4"/>
  <c r="M203" i="4"/>
  <c r="N203" i="4" s="1"/>
  <c r="M221" i="4"/>
  <c r="N221" i="4" s="1"/>
  <c r="M165" i="4"/>
  <c r="N165" i="4" s="1"/>
  <c r="M175" i="4"/>
  <c r="N175" i="4" s="1"/>
  <c r="N219" i="4"/>
  <c r="N168" i="4"/>
  <c r="M195" i="4"/>
  <c r="N195" i="4" s="1"/>
  <c r="M161" i="4"/>
  <c r="N161" i="4" s="1"/>
  <c r="N211" i="4"/>
  <c r="M192" i="4"/>
  <c r="N192" i="4" s="1"/>
  <c r="M170" i="4"/>
  <c r="N170" i="4" s="1"/>
  <c r="M185" i="4"/>
  <c r="N185" i="4" s="1"/>
  <c r="N188" i="4"/>
  <c r="N180" i="4"/>
  <c r="J8" i="5" l="1"/>
  <c r="J9" i="5"/>
  <c r="J10" i="5"/>
  <c r="J11" i="5"/>
  <c r="J12" i="5"/>
  <c r="J13" i="5"/>
  <c r="J14" i="5"/>
  <c r="J15" i="5"/>
  <c r="J16" i="5"/>
  <c r="J7" i="5"/>
  <c r="H11" i="7"/>
  <c r="L25" i="7" s="1"/>
  <c r="M25" i="7"/>
  <c r="G11" i="7"/>
  <c r="K15" i="7" s="1"/>
  <c r="D11" i="7"/>
  <c r="E11" i="7"/>
  <c r="C11" i="7"/>
  <c r="I26" i="7"/>
  <c r="H26" i="7"/>
  <c r="G26" i="7"/>
  <c r="E26" i="7"/>
  <c r="D26" i="7"/>
  <c r="C26" i="7"/>
  <c r="J25" i="7"/>
  <c r="F25" i="7"/>
  <c r="J24" i="7"/>
  <c r="F24" i="7"/>
  <c r="J23" i="7"/>
  <c r="F23" i="7"/>
  <c r="I22" i="7"/>
  <c r="H22" i="7"/>
  <c r="G22" i="7"/>
  <c r="E22" i="7"/>
  <c r="D22" i="7"/>
  <c r="C22" i="7"/>
  <c r="J21" i="7"/>
  <c r="F21" i="7"/>
  <c r="J20" i="7"/>
  <c r="F20" i="7"/>
  <c r="I19" i="7"/>
  <c r="H19" i="7"/>
  <c r="G19" i="7"/>
  <c r="E19" i="7"/>
  <c r="D19" i="7"/>
  <c r="J18" i="7"/>
  <c r="F18" i="7"/>
  <c r="J17" i="7"/>
  <c r="F17" i="7"/>
  <c r="J16" i="7"/>
  <c r="F16" i="7"/>
  <c r="J15" i="7"/>
  <c r="F15" i="7"/>
  <c r="J14" i="7"/>
  <c r="F14" i="7"/>
  <c r="J10" i="7"/>
  <c r="F10" i="7"/>
  <c r="J9" i="7"/>
  <c r="F9" i="7"/>
  <c r="J8" i="7"/>
  <c r="F8" i="7"/>
  <c r="J7" i="7"/>
  <c r="F7" i="7"/>
  <c r="K25" i="7" l="1"/>
  <c r="K8" i="7"/>
  <c r="J11" i="7"/>
  <c r="L8" i="7"/>
  <c r="L7" i="7"/>
  <c r="F11" i="7"/>
  <c r="L14" i="7"/>
  <c r="L9" i="7"/>
  <c r="J22" i="7"/>
  <c r="L10" i="7"/>
  <c r="M8" i="7"/>
  <c r="M9" i="7"/>
  <c r="M10" i="7"/>
  <c r="L17" i="7"/>
  <c r="J19" i="7"/>
  <c r="F26" i="7"/>
  <c r="M7" i="7"/>
  <c r="M14" i="7"/>
  <c r="L15" i="7"/>
  <c r="L18" i="7"/>
  <c r="K9" i="7"/>
  <c r="K14" i="7"/>
  <c r="K17" i="7"/>
  <c r="L20" i="7"/>
  <c r="L21" i="7"/>
  <c r="F22" i="7"/>
  <c r="J26" i="7"/>
  <c r="M17" i="7"/>
  <c r="M18" i="7"/>
  <c r="M15" i="7"/>
  <c r="F19" i="7"/>
  <c r="K20" i="7"/>
  <c r="K21" i="7"/>
  <c r="M21" i="7"/>
  <c r="K24" i="7"/>
  <c r="L24" i="7"/>
  <c r="M24" i="7"/>
  <c r="K16" i="7"/>
  <c r="K10" i="7"/>
  <c r="L16" i="7"/>
  <c r="M20" i="7"/>
  <c r="K23" i="7"/>
  <c r="K7" i="7"/>
  <c r="M16" i="7"/>
  <c r="K18" i="7"/>
  <c r="L23" i="7"/>
  <c r="M23" i="7"/>
</calcChain>
</file>

<file path=xl/sharedStrings.xml><?xml version="1.0" encoding="utf-8"?>
<sst xmlns="http://schemas.openxmlformats.org/spreadsheetml/2006/main" count="5539" uniqueCount="2500">
  <si>
    <t>AKREDITASI PROGRAM STUDI</t>
  </si>
  <si>
    <t>LEMBAGA AKREDITASI MANDIRI EKONOMI, MANAJEMEN, AKUNTANSI DAN BISNIS</t>
  </si>
  <si>
    <t>Pilih Program:</t>
  </si>
  <si>
    <t>Tanggal Kadaluarsa</t>
  </si>
  <si>
    <t>Alamat</t>
  </si>
  <si>
    <t>Nama Program Studi</t>
  </si>
  <si>
    <t>Kota / Kabupaten</t>
  </si>
  <si>
    <t>Nama Unit Pengelola</t>
  </si>
  <si>
    <t>No. Telepon</t>
  </si>
  <si>
    <t>Nama Perguruan Tinggi</t>
  </si>
  <si>
    <t>Alamat Email</t>
  </si>
  <si>
    <t>Nama Narahubung</t>
  </si>
  <si>
    <t>Webiste</t>
  </si>
  <si>
    <t>Tanggal</t>
  </si>
  <si>
    <t>TS</t>
  </si>
  <si>
    <t>/</t>
  </si>
  <si>
    <t>*TS = Tahun akademik penuh terakhir saat pengajuan usulan akreditasi</t>
  </si>
  <si>
    <t>Telepon Seluler</t>
  </si>
  <si>
    <t>Tabel 1. Profil Dosen Berdasarkan Status Kepegawaian</t>
  </si>
  <si>
    <t>No.</t>
  </si>
  <si>
    <t>Nama Dosen</t>
  </si>
  <si>
    <t>NIDN/NIDK</t>
  </si>
  <si>
    <t>Jabatan Akademik</t>
  </si>
  <si>
    <t>dst</t>
  </si>
  <si>
    <t>Tabel 2. Profil Dosen Berdasarkan Latar Belakang Keahlian</t>
  </si>
  <si>
    <t>Pendidikan Pasca Sarjana</t>
  </si>
  <si>
    <t>Bidang Keahlian</t>
  </si>
  <si>
    <t>Sertifikat Pendidik Profesional</t>
  </si>
  <si>
    <t>Sertifikat  Kompetensi/ Profesi/Industri</t>
  </si>
  <si>
    <t>Magister/ Magister Terapan/ Spesialis</t>
  </si>
  <si>
    <t>Doktor/ Doktor Terapan/ Spesialis</t>
  </si>
  <si>
    <t>Pendidikan dan Pengajaran</t>
  </si>
  <si>
    <t>Praktik dan Profesional</t>
  </si>
  <si>
    <t>Penelitian</t>
  </si>
  <si>
    <t>Kontribusi Sosial Masyarakat</t>
  </si>
  <si>
    <t>Mata Kuliah yang Diampu pada PS yang Diakreditasi</t>
  </si>
  <si>
    <t>Mata Kuliah yang Diampu pada PS Lain</t>
  </si>
  <si>
    <t>Judul Bahan Ajar yang dihasilkan</t>
  </si>
  <si>
    <t xml:space="preserve"> Jumlah Mahasiswa yang Dibimbing pada PS yang Diakreditasi</t>
  </si>
  <si>
    <t>Jumlah Mahasiswa yang Dibimbing pada PS Lain di PT</t>
  </si>
  <si>
    <t>Rata-rata Jumlah Bimbingan di semua Program/ Semester</t>
  </si>
  <si>
    <t>Rekognisi Bidang Pendidikan dan Pengajaran</t>
  </si>
  <si>
    <t>Nama Produk/Jasa</t>
  </si>
  <si>
    <t>Deskripsi Produk/Jasa</t>
  </si>
  <si>
    <t xml:space="preserve"> Keterlibatan Organisasi diluar PS</t>
  </si>
  <si>
    <t>Rekognisi Bidang Praktik dan Profesional</t>
  </si>
  <si>
    <t xml:space="preserve">Judul Artikel yang Disitasi (Jurnal, Volume, Tahun, Nomor, Halaman) </t>
  </si>
  <si>
    <t>Jumlah Sitasi</t>
  </si>
  <si>
    <t>Google Scholar ID</t>
  </si>
  <si>
    <t>Rekognisi Bidang Penelitian</t>
  </si>
  <si>
    <t>Kegiatan PkM Mandiri</t>
  </si>
  <si>
    <t xml:space="preserve"> Organisasi diluar PS</t>
  </si>
  <si>
    <t>Rekognisi Bidang PkM</t>
  </si>
  <si>
    <t>TS-2</t>
  </si>
  <si>
    <t>TS-1</t>
  </si>
  <si>
    <t>Rata-rata</t>
  </si>
  <si>
    <t>Jumlah (sks)</t>
  </si>
  <si>
    <t>Rata-rata per Semester (sks)</t>
  </si>
  <si>
    <t>Pendidikan: Pembelajaran dan Pembimbingan</t>
  </si>
  <si>
    <t>PkM</t>
  </si>
  <si>
    <t>Tugas Tambahan dan/atau Penunjang</t>
  </si>
  <si>
    <t>PS yang Diakreditasi</t>
  </si>
  <si>
    <t>PS Lain di dalam PT</t>
  </si>
  <si>
    <t>PS Lain di luar PT</t>
  </si>
  <si>
    <t>Tabel 5. Profil Tenaga Kependidikan</t>
  </si>
  <si>
    <t>Nama  Tenaga Kependidikan</t>
  </si>
  <si>
    <t>Jabatan</t>
  </si>
  <si>
    <t>Diploma</t>
  </si>
  <si>
    <t>Tabel 6. Profil Keuangan Program Studi yang Diakreditasi</t>
  </si>
  <si>
    <t>Jenis Sumber/Penggunaan</t>
  </si>
  <si>
    <t>Unit Pengelola Program Studi 
(dalam Jutaan Rupiah)</t>
  </si>
  <si>
    <t>Program Studi  yang Di Akreditasi
(dalam Jutaan Rupiah)</t>
  </si>
  <si>
    <t>Program Studi  yang di Akreditasi
(Persentase)</t>
  </si>
  <si>
    <t>PS Lain di UPPS yang Tidak di Akreditasi
(Persentase)</t>
  </si>
  <si>
    <t xml:space="preserve">Pendapatan </t>
  </si>
  <si>
    <t>a. Pemerintah</t>
  </si>
  <si>
    <t>b. Mahasiswa</t>
  </si>
  <si>
    <t xml:space="preserve">c. Kegiatan Profesional </t>
  </si>
  <si>
    <t>d. Pendapatan sumber lainnya</t>
  </si>
  <si>
    <t>Jumlah</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</si>
  <si>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</si>
  <si>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</si>
  <si>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</si>
  <si>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</si>
  <si>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</si>
  <si>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</si>
  <si>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</si>
  <si>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</si>
  <si>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</si>
  <si>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</si>
  <si>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</si>
  <si>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7. Prestasi Akademik dan Non-Akademik Mahasiswa</t>
  </si>
  <si>
    <t xml:space="preserve">Nama Kegiatan </t>
  </si>
  <si>
    <t>Akademik/Non-Akademik</t>
  </si>
  <si>
    <t>Tahun Perolehan</t>
  </si>
  <si>
    <t>Prestasi yang Dicapai</t>
  </si>
  <si>
    <t>Lokal/Wilayah</t>
  </si>
  <si>
    <t>Nasional</t>
  </si>
  <si>
    <t>Internasional</t>
  </si>
  <si>
    <t>Tabel 8. Masa Studi Lulusan Program Studi (Khusus Program Diploma Tiga)</t>
  </si>
  <si>
    <t>Tahun Masuk</t>
  </si>
  <si>
    <t>Jumlah Mahasiswa Diterima</t>
  </si>
  <si>
    <t>Jumlah Mahasiswa yang Lulus pada</t>
  </si>
  <si>
    <t>Rata- rata Masa Studi</t>
  </si>
  <si>
    <t>Akhir TS-4</t>
  </si>
  <si>
    <t>Akhir TS-3</t>
  </si>
  <si>
    <t>Akhir TS-2</t>
  </si>
  <si>
    <t>Akhir TS-1</t>
  </si>
  <si>
    <t>Akhir TS</t>
  </si>
  <si>
    <t>TS-4</t>
  </si>
  <si>
    <t>TS-3</t>
  </si>
  <si>
    <t>Tabel 9. Masa Studi Lulusan Program Studi (Khusus Program Sarjana dan Sarjana Terapan)</t>
  </si>
  <si>
    <t>Akhir TS-6</t>
  </si>
  <si>
    <t>Akhir TS-5</t>
  </si>
  <si>
    <t>TS-6</t>
  </si>
  <si>
    <t>TS-5</t>
  </si>
  <si>
    <t>Tabel 10. Masa Studi Lulusan Program Studi (Khusus Program Magister dan Magister Terapan)</t>
  </si>
  <si>
    <t>Tabel 11. Masa Studi Lulusan Program Studi (Khusus Program Doktor dan Doktor Terapan)</t>
  </si>
  <si>
    <t>Tabel 12. Waktu Tunggu Lulusan (Khusus Program Diploma Tiga)</t>
  </si>
  <si>
    <t>Tahun Lulus</t>
  </si>
  <si>
    <t>Jumlah Lulusan</t>
  </si>
  <si>
    <t>Jumlah Lulusan yang Terlacak</t>
  </si>
  <si>
    <t>Jumlah Lulusan yang Dipesan Sebelum Lulus</t>
  </si>
  <si>
    <t>Jumlah Lulusan Terlacak dengan Waktu Tunggu Mendapatkan Pekerjaan</t>
  </si>
  <si>
    <t>WT &lt; 3 bulan</t>
  </si>
  <si>
    <t>3 ≤ WT ≤ 6 bulan</t>
  </si>
  <si>
    <t>WT &gt; 6 bulan</t>
  </si>
  <si>
    <t>Tabel 13. Waktu Tunggu Lulusan (Khusus Program Sarjana)</t>
  </si>
  <si>
    <t>WT &lt; 6 bulan</t>
  </si>
  <si>
    <t>6 ≤ WT ≤ 18 bulan</t>
  </si>
  <si>
    <t>WT &gt; 18 bulan</t>
  </si>
  <si>
    <t>Tabel 14. Waktu Tunggu Lulusan (Khusus Program Sarjana Terapan)</t>
  </si>
  <si>
    <t>Tabel 15. Kesesuaian Bidang Kerja Lulusan (Khusus Program Diploma Tiga/Sarjana/Sarjana Terapan/Magister/Magister Terapan)</t>
  </si>
  <si>
    <t>Jumlah Lulusan Terlacak dengan
Tingkat Kesesuaian Bidang Kerja</t>
  </si>
  <si>
    <t>Tidak Sesuai</t>
  </si>
  <si>
    <t>Sesuai</t>
  </si>
  <si>
    <t>Tabel 16. Jangkauan Operasi Kerja Lulusan (Khusus Program Diploma Tiga/Sarjana/Sarjana Terapan)</t>
  </si>
  <si>
    <t>Jumlah Lulusan Terlacak yang Bekerja berdasarkan Tingkat/Ukuran Tempat Kerja/Berwirausaha</t>
  </si>
  <si>
    <t>Kesesuaian dengan Target Profil Lulusan yang ditetapkan UPPS/PS</t>
  </si>
  <si>
    <t>Lokal/Wilayah/ Berwirausaha tidak Berizin</t>
  </si>
  <si>
    <t>Nasional/ Berwirausaha Berizin</t>
  </si>
  <si>
    <t>Multinasiona/ Internasional</t>
  </si>
  <si>
    <t>Tabel 17. Kepuasan Pengguna (Khusus program Diploma Tiga/Sarjana/Sarjana Terapan/Magister/Magister Terapan)</t>
  </si>
  <si>
    <t>Jenis Kemampuan</t>
  </si>
  <si>
    <t>Tingkat Kepuasan Pengguna (%)</t>
  </si>
  <si>
    <t>Rencana Tindak Lanjut oleh UPPS/PS</t>
  </si>
  <si>
    <t>Sangat Baik</t>
  </si>
  <si>
    <t>Baik</t>
  </si>
  <si>
    <t>Cukup</t>
  </si>
  <si>
    <t>Kurang</t>
  </si>
  <si>
    <t>Etika</t>
  </si>
  <si>
    <t>Keahlian pada bidang ilmu (kompetensi utama)</t>
  </si>
  <si>
    <t>Kemampuan berbahasa asing</t>
  </si>
  <si>
    <t>Penggunaan teknologi informasi</t>
  </si>
  <si>
    <t>Kemampuan berkomunikasi</t>
  </si>
  <si>
    <t>Kerjasama tim</t>
  </si>
  <si>
    <t>Pengembangan diri</t>
  </si>
  <si>
    <t>Media Publikasi</t>
  </si>
  <si>
    <t>Jumlah Judul</t>
  </si>
  <si>
    <t>Jurnal nasional tidak terakreditasi</t>
  </si>
  <si>
    <t>Jurnal nasional terakreditasi</t>
  </si>
  <si>
    <t>Jurnal internasional</t>
  </si>
  <si>
    <t>Jurnal internasional bereputasi</t>
  </si>
  <si>
    <t>Seminar wilayah/lokal/perguruan tinggi</t>
  </si>
  <si>
    <t>Seminar nasional</t>
  </si>
  <si>
    <t>Seminar nasional terindeks</t>
  </si>
  <si>
    <t>Seminar internasional</t>
  </si>
  <si>
    <t>Seminar internasional terindeks</t>
  </si>
  <si>
    <t>Tulisan di media massa wilayah</t>
  </si>
  <si>
    <t>Tulisan di media massa nasional</t>
  </si>
  <si>
    <t>Tulisan di media massa internasional</t>
  </si>
  <si>
    <t>Tabel 19. Pagelaran/Pameran/Presentasi/Publikasi Ilmiah Mahasiswa (Khusus Program Sarjana Terapan/Magister Terapan/Doktor Terapan)</t>
  </si>
  <si>
    <t xml:space="preserve">Jenis </t>
  </si>
  <si>
    <t>Publikasi di jurnal nasional tidak terakreditasi</t>
  </si>
  <si>
    <t>Publikasi di jurnal nasional terakreditasi</t>
  </si>
  <si>
    <t>Publikasi di jurnal internasional</t>
  </si>
  <si>
    <t>Publikasi di jurnal internasional bereputasi</t>
  </si>
  <si>
    <t>Publikasi di seminar wilayah/lokal/perguruan tinggi</t>
  </si>
  <si>
    <t>Publikasi di seminar nasional</t>
  </si>
  <si>
    <t>Publikasi di seminar internasional</t>
  </si>
  <si>
    <t>Pagelaran/pameran/presentasi dalam forum di tingkat wilayah</t>
  </si>
  <si>
    <t>Pagelaran/pameran/presentasi dalam forum di tingkat nasional</t>
  </si>
  <si>
    <t>Pagelaran/pameran/presentasi dalam forum di tingkat internasional</t>
  </si>
  <si>
    <t>Nama Mahasiswa</t>
  </si>
  <si>
    <t>Judul Artikel yang Disitasi (Jurnal/Buku, Volume, Tahun, Nomor, Halaman)</t>
  </si>
  <si>
    <t>Tabel 21. Produk/Jasa yang Dihasilkan Mahasiswa yang Diadopsi Oleh Industri/Masyarakat (Khusus Program Diploma Tiga/Sarjana Terapan/Magister Terapan/Doktor Terapan)</t>
  </si>
  <si>
    <t>Nama Mahasiwa</t>
  </si>
  <si>
    <t>Bukti</t>
  </si>
  <si>
    <t>dst.</t>
  </si>
  <si>
    <t>Tabel 22. Luaran Penelitian/Pkm yang Dihasilkan Mahasiswa (Khusus Program Sarjana/Sarjana Terapan/Magister/Magister Terapan/Doktor/Doktor Terapan)</t>
  </si>
  <si>
    <t>No</t>
  </si>
  <si>
    <t>Judul Luaran Penelitian/PkM</t>
  </si>
  <si>
    <t>Tahun</t>
  </si>
  <si>
    <t>Keterangan</t>
  </si>
  <si>
    <t>i</t>
  </si>
  <si>
    <t>HKI</t>
  </si>
  <si>
    <t>a. Paten</t>
  </si>
  <si>
    <t>b. Paten Sederhana</t>
  </si>
  <si>
    <t xml:space="preserve">    1…....</t>
  </si>
  <si>
    <t xml:space="preserve">    2…....</t>
  </si>
  <si>
    <t xml:space="preserve">    3…....</t>
  </si>
  <si>
    <t xml:space="preserve">Jumlah </t>
  </si>
  <si>
    <t>II</t>
  </si>
  <si>
    <t>Hak Cipta,</t>
  </si>
  <si>
    <t>Desain Produk Industri</t>
  </si>
  <si>
    <t>dll</t>
  </si>
  <si>
    <t>III</t>
  </si>
  <si>
    <t>IV</t>
  </si>
  <si>
    <t>Buku ber-ISBN, Book Chapter</t>
  </si>
  <si>
    <t>Tahun (YYYY)</t>
  </si>
  <si>
    <t>Sumber Pembiayaan</t>
  </si>
  <si>
    <t>Jenis Publikasi</t>
  </si>
  <si>
    <t>a) Perguruan tinggi
b) Mandiri</t>
  </si>
  <si>
    <t>Lembaga dalam negeri (diluar PT)</t>
  </si>
  <si>
    <t>Lembaga luar negeri</t>
  </si>
  <si>
    <t>Program Sarjana</t>
  </si>
  <si>
    <t xml:space="preserve">Tabel 1 Profil Dosen Berdasarkan Status Kepegawaian </t>
  </si>
  <si>
    <t xml:space="preserve">Tabel 2 Profil Dosen Berdasarkan Latar Belakang Keahlian </t>
  </si>
  <si>
    <t>Tabel 3 Profil Dosen Berdasarkan Kontribusi Intelektual</t>
  </si>
  <si>
    <t xml:space="preserve">Tabel 4 Ekuivalen Waktu Mengajar Penuh (EWMP) </t>
  </si>
  <si>
    <t>Tabel 5 Profil Tenaga Kependidikan</t>
  </si>
  <si>
    <t>Tabel 6 Profil Keuangan Program Studi yang Diakreditasi</t>
  </si>
  <si>
    <t xml:space="preserve">Tabel 7 Prestasi Akademik dan Non-Akademik Mahasiswa </t>
  </si>
  <si>
    <t>Tabel 8 Masa Studi Lulusan Program Studi (Khusus Program Diploma Tiga)</t>
  </si>
  <si>
    <t>Tabel 9 Masa Studi Lulusan Program Studi (Khusus Program Sarjana dan Sarjana Terapan)</t>
  </si>
  <si>
    <t xml:space="preserve">Tabel 10 Masa Studi Lulusan Program Studi (Khusus Program Magister dan Magister Terapan) </t>
  </si>
  <si>
    <t xml:space="preserve">Tabel 11 Masa Studi Lulusan Program Studi (Khusus Program Doktor dan Doktor Terapan) </t>
  </si>
  <si>
    <t>Tabel 12 Waktu Tunggu Lulusan (Khusus Program Diploma Tiga)</t>
  </si>
  <si>
    <t>Tabel 14 Waktu Tunggu Lulusan (Khusus Program Sarjana Terapan)</t>
  </si>
  <si>
    <t>Tabel 13 Waktu Tunggu Lulusan (Khusus Program Sarjana)</t>
  </si>
  <si>
    <t>Tabel 16 Jangkauan Operasi Kerja Lulusan (Khusus Program Diploma Tiga/Sarjana/Sarjana Terapan)</t>
  </si>
  <si>
    <t>Tabel 15 Kesesuaian Bidang Kerja Lulusan (Khusus Program Diploma Tiga/Sarjana/Sarjana Terapan/Magister/Magister Terapan)</t>
  </si>
  <si>
    <t>Tabel 17 Kepuasan Pengguna (Khusus program Diploma Tiga/Sarjana/Sarjana Terapan/Magister/Magister Terapan)</t>
  </si>
  <si>
    <t>Tabel 18 Publikasi Ilmiah Mahasiswa (Khusus Program Magister dan Doktor)</t>
  </si>
  <si>
    <t>Tabel 19 Pagelaran/Pameran/Presentasi/Publikasi Ilmiah Mahasiswa (Khusus Program Sarjana Terapan/Magister Terapan/Doktor Terapan)</t>
  </si>
  <si>
    <t xml:space="preserve">Tabel 20 Karya Ilmiah Mahasiswa yang Disitasi (Khusus Program Magister dan Doktor) </t>
  </si>
  <si>
    <t>Tabel 21 Produk/Jasa yang Dihasilkan Mahasiswa yang Diadopsi Oleh Industri/Masyarakat (Khusus Program Diploma Tiga/Sarjana Terapan/Magister Terapan/Doktor Terapan)</t>
  </si>
  <si>
    <t xml:space="preserve">Tabel 22 Luaran Penelitian/Pkm yang Dihasilkan Mahasiswa (Khusus Program Sarjana/Sarjana Terapan/Magister/Magister Terapan/Doktor/Doktor Terapan) </t>
  </si>
  <si>
    <t>Nomor dan Judul Tabel</t>
  </si>
  <si>
    <t>Nama Sheet</t>
  </si>
  <si>
    <t>DAFTAR TABEL DOKUMEN KINERJA PROGRAM STUDI</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</si>
  <si>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</si>
  <si>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</si>
  <si>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</si>
  <si>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</si>
  <si>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</si>
  <si>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</si>
  <si>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</si>
  <si>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</si>
  <si>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</si>
  <si>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</si>
  <si>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</si>
  <si>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</si>
  <si>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</si>
  <si>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</si>
  <si>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</si>
  <si>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</si>
  <si>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</si>
  <si>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</si>
  <si>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</si>
  <si>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</si>
  <si>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</si>
  <si>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</si>
  <si>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4. Ekuivalensi Waktu Mengajar Penuh (EWMP)</t>
  </si>
  <si>
    <t>Sarjana/ Sarjana Terapan</t>
  </si>
  <si>
    <t>Magister/ Magister Terapan</t>
  </si>
  <si>
    <t>Doktor/ Doktor Terapan</t>
  </si>
  <si>
    <t>Ekuivalensi Waktu Mengajar Penuh (EWMP) pada saat TS dalam satuan kredit semester (sks)</t>
  </si>
  <si>
    <t>Pendidikan yang Telah Ditempuh</t>
  </si>
  <si>
    <t>Standar Pendidikan Tinggi yang ditetapkan oleh Perguruan Tinggi</t>
  </si>
  <si>
    <t>Status (Tetap/Tidak Tetap)</t>
  </si>
  <si>
    <t>Jumlah Lulusan s.d. Akhir TS</t>
  </si>
  <si>
    <t>Tabel 18. Publikasi Ilmiah Mahasiswa (Khusus Progam Magister dan Doktor)</t>
  </si>
  <si>
    <t>Tabel 20. Karya Ilmiah Mahasiswa yang Disitasi (Khusus Progam Magister dan Doktor)</t>
  </si>
  <si>
    <t>Catatan: Ekuivalen Waktu Mengajar Penuh (EWMP) dosen tetap sebesar 1.5 x 37.5 = 56.25 jam/pekan. 
Rata-rata EWMP dosen tetap minimal 12 sks/dosen/semester dan maksimal 16 sks/dosen/semester.</t>
  </si>
  <si>
    <t>Tabel 3a. Profil Dosen Berdasarkan Kontribusi Intelektual</t>
  </si>
  <si>
    <t>Tabel 3b. Profil Dosen Berdasarkan Kontribusi Intelektual</t>
  </si>
  <si>
    <t>Tabel 3c. Profil Dosen Berdasarkan Kontribusi Intelektual</t>
  </si>
  <si>
    <t>Judul Artikel</t>
  </si>
  <si>
    <t>Tahun Terbit</t>
  </si>
  <si>
    <t>Penulis</t>
  </si>
  <si>
    <t>Link Artikel</t>
  </si>
  <si>
    <t>Petunjuk Pengisian</t>
  </si>
  <si>
    <t>Judul Luaran</t>
  </si>
  <si>
    <t>Mahasiswa yang Terlibat</t>
  </si>
  <si>
    <t>Jenis Luaran</t>
  </si>
  <si>
    <t>Jumlah Mahasiswa Aktif</t>
  </si>
  <si>
    <t>Jumlah Mahasiswa PD-Dikti</t>
  </si>
  <si>
    <t>Ganjil</t>
  </si>
  <si>
    <t>Genap</t>
  </si>
  <si>
    <t>Diisi dengan semester pada TS (ganjil/genap)</t>
  </si>
  <si>
    <t>Diisi dengan jumlah mahasiswa aktif</t>
  </si>
  <si>
    <t>Diisi dengan jumlah mahasiswa pada PD-Dikti</t>
  </si>
  <si>
    <t>Luaran Penelitian</t>
  </si>
  <si>
    <t>Luaran PkM</t>
  </si>
  <si>
    <t>Tabel 23b. Luaran Penelitian/PkM yang Dihasilkan oleh Dosen</t>
  </si>
  <si>
    <t>Tabel 23a. Luaran Penelitian/PkM yang Dihasilkan oleh Dosen</t>
  </si>
  <si>
    <t>Jurnal  internasional</t>
  </si>
  <si>
    <t>Jurnal  internasional bereputasi</t>
  </si>
  <si>
    <t>**) Mohon lengkapi jumlah setiap jenis publikasi.</t>
  </si>
  <si>
    <t xml:space="preserve">Keterangan: 
</t>
  </si>
  <si>
    <t xml:space="preserve">*) Diisi angka satu untuk setiap jenis publikasi yang sesuai dan kosongkan untuk jenis publikasi yang tidak sesuai. </t>
  </si>
  <si>
    <t>Rekapitulasi Jenis Publikasi**</t>
  </si>
  <si>
    <t>Jenis Publikasi*</t>
  </si>
  <si>
    <t>Tambahan 1</t>
  </si>
  <si>
    <t>Tambahan 3</t>
  </si>
  <si>
    <t>Tambahan 2</t>
  </si>
  <si>
    <t>Tabel 23a Luaran Penelitian/PkM yang Dihasilkan oleh Dosen</t>
  </si>
  <si>
    <t>Tabel 23b Luaran Penelitian/PkM yang Dihasilkan oleh Dosen</t>
  </si>
  <si>
    <t>Tabel 23a</t>
  </si>
  <si>
    <t>Tabel 23b</t>
  </si>
  <si>
    <t>Tingkat*</t>
  </si>
  <si>
    <t>Tambahan 1. Data Sitasi Dosen</t>
  </si>
  <si>
    <t>Tambahan 2. Data Luaran yang Dihasilkan Mahasiswa</t>
  </si>
  <si>
    <t>Tambahan 3. Data Jumlah Mahasiswa Aktif</t>
  </si>
  <si>
    <t>Tambahan 1 Data Sitasi Dosen</t>
  </si>
  <si>
    <t>Tambahan 2 Data Luaran yang Dihasilkan Mahasiswa</t>
  </si>
  <si>
    <t>Tambahan 3 Data Jumlah Mahasiswa Aktif</t>
  </si>
  <si>
    <t>15 Oktober 2024</t>
  </si>
  <si>
    <t>Manajemen</t>
  </si>
  <si>
    <t>Fakultas Bisnis</t>
  </si>
  <si>
    <t>Institut Bisnis dan Informatika Kesatuan</t>
  </si>
  <si>
    <t>Rizal Riyadi</t>
  </si>
  <si>
    <t>08 Mei 2024</t>
  </si>
  <si>
    <t>0856-9206-1626</t>
  </si>
  <si>
    <t>Jl. Ranggagading No.1</t>
  </si>
  <si>
    <t>Kota Bogor</t>
  </si>
  <si>
    <t>s1manajemen@ibik.ac.id</t>
  </si>
  <si>
    <t xml:space="preserve">www.ibik.ac.id </t>
  </si>
  <si>
    <t>Dr. Annaria Magdalena M., SE., MM., M.Pd.</t>
  </si>
  <si>
    <t>Tetap</t>
  </si>
  <si>
    <t>0429106501</t>
  </si>
  <si>
    <t>Lektor Kepala</t>
  </si>
  <si>
    <t>Akademisi</t>
  </si>
  <si>
    <t>IBI Kesatuan</t>
  </si>
  <si>
    <t>Anton Widio Pratomo, SE., MM.</t>
  </si>
  <si>
    <t>0415126703</t>
  </si>
  <si>
    <t>Lektor</t>
  </si>
  <si>
    <t>Arnold Sultantio Hutabarat, S.Hut., M.S.E.</t>
  </si>
  <si>
    <t>0410088205</t>
  </si>
  <si>
    <t>Asisten Ahli</t>
  </si>
  <si>
    <t>Bayu Prasetyo Soedargo, S.SOS., MM.</t>
  </si>
  <si>
    <t>0401127804</t>
  </si>
  <si>
    <t>Bintang Sahala Marpaung, SP., MM.</t>
  </si>
  <si>
    <t>0402037203</t>
  </si>
  <si>
    <t>Dr. Budi Setiawan, SE., M.Si.</t>
  </si>
  <si>
    <t>0423078004</t>
  </si>
  <si>
    <t>Edy Safni Rosa, SH., MM.</t>
  </si>
  <si>
    <t>0423116910</t>
  </si>
  <si>
    <t>Febry Lodwyk Rihe Riwoe, S.Kom., MM.</t>
  </si>
  <si>
    <t>0418027702</t>
  </si>
  <si>
    <t>Hj. Gen Gen Gendalasari, Dra., MM.</t>
  </si>
  <si>
    <t>0419116903</t>
  </si>
  <si>
    <t>Henry  Sumurung Octavian, SE., MM</t>
  </si>
  <si>
    <t>0413107302</t>
  </si>
  <si>
    <t>Heri Sastra, SE., MM.</t>
  </si>
  <si>
    <t>0421107502</t>
  </si>
  <si>
    <t>Dr. Iswandi Sukartaatmadja, SE., MM., CIIQA, CRMA</t>
  </si>
  <si>
    <t>0405036904</t>
  </si>
  <si>
    <t>Dr. Jan Horas V. Purba, Ir.,M.Si., CBPA®., CPSP®.</t>
  </si>
  <si>
    <t>0411026501</t>
  </si>
  <si>
    <t>Maju Lumban Tobing, SE., MM.</t>
  </si>
  <si>
    <t>8999220021</t>
  </si>
  <si>
    <t>Dr. Ir. Mangasa Augustinus Sipahutar, MM.</t>
  </si>
  <si>
    <t>0428056701</t>
  </si>
  <si>
    <t>Mashadi, SE., MM.</t>
  </si>
  <si>
    <t>0416047507</t>
  </si>
  <si>
    <t>H. M. Noorman Mulyadi, SE., MM.</t>
  </si>
  <si>
    <t>0428066601</t>
  </si>
  <si>
    <t>Hj. Nani Cahyani, Dra., M.Si.</t>
  </si>
  <si>
    <t>0015106301</t>
  </si>
  <si>
    <t>Neni Nurisnaini, SP., MM.</t>
  </si>
  <si>
    <t>0417057101</t>
  </si>
  <si>
    <t>Pinto Jaya, SE., MM.</t>
  </si>
  <si>
    <t>0411118404</t>
  </si>
  <si>
    <t>Rachmawaty Rachman, SE., MM.</t>
  </si>
  <si>
    <t>0404057206</t>
  </si>
  <si>
    <t>Rizal Riyadi, SE., MM.</t>
  </si>
  <si>
    <t>0318067205</t>
  </si>
  <si>
    <t>Dr. Saefudin Zuhdi, Drs., M.M.</t>
  </si>
  <si>
    <t>0012096501</t>
  </si>
  <si>
    <t>Soei Khim, SE., MM.</t>
  </si>
  <si>
    <t>0418049202</t>
  </si>
  <si>
    <t>Stanislaus Bandung Argoputro, SE., MAB.</t>
  </si>
  <si>
    <t>0415048302</t>
  </si>
  <si>
    <t>Prof. Sukandi Sukartaatmadja, Ir., MS., Ph.D.</t>
  </si>
  <si>
    <t>8851400016</t>
  </si>
  <si>
    <t>Guru Besar</t>
  </si>
  <si>
    <t>Uluan Silaen, SE., MM.</t>
  </si>
  <si>
    <t>0413056701</t>
  </si>
  <si>
    <t>Wadudi Wibowo, Ir., M.Ec.Dev</t>
  </si>
  <si>
    <t>0419126701</t>
  </si>
  <si>
    <t>Wimpi Srihandoko, SE., MM.</t>
  </si>
  <si>
    <t>0401096204</t>
  </si>
  <si>
    <t>Yoyon Supriadi, SE., MM., CSA., CIB.</t>
  </si>
  <si>
    <t>0417057001</t>
  </si>
  <si>
    <t>Bambang Hengky Rainanto, S.Pi., MM., Ph.D., CIIQA</t>
  </si>
  <si>
    <t>0407127402</t>
  </si>
  <si>
    <t>Dr. Adil Fadillah, SE., MM, CSM.</t>
  </si>
  <si>
    <t>0411077402</t>
  </si>
  <si>
    <t>Dr. David HM Hasibuan, Ak., MM., CA, CTA.</t>
  </si>
  <si>
    <t>0408036202</t>
  </si>
  <si>
    <t>Dr. Dewi Sarifah Tullah, S.E., M.Si., Ak., CA.</t>
  </si>
  <si>
    <t>0420108103</t>
  </si>
  <si>
    <t>Dr. H. Hendra Setiawan, SE., MM., CMA., CIBA., PFM., CBV., CSRS.</t>
  </si>
  <si>
    <t>0424096504</t>
  </si>
  <si>
    <t>Dr. H. Iriyadi, Ak., M.Comm., CA</t>
  </si>
  <si>
    <t>0415056001</t>
  </si>
  <si>
    <t>Dr. H. R. Aang Munawar, S.E., M.M., CIFM., CIGS., CIMA., CIERM., CIBG., CIABV., CIIQA., QBSS, CBOA®</t>
  </si>
  <si>
    <t>0418026201</t>
  </si>
  <si>
    <t>Dr. Handono Ishardyatmo, SE., Ak., MM.</t>
  </si>
  <si>
    <t>0404037208</t>
  </si>
  <si>
    <t>Tenaga Pengajar</t>
  </si>
  <si>
    <t>Dr. Hj. Yulia Nurendah, SE., MM.</t>
  </si>
  <si>
    <t>0402077202</t>
  </si>
  <si>
    <t>Dr. H. Mumuh Mulyana, SE., MM., M.Si., CSM., CSO., CBO, CCBA., CPSM., CBPA®</t>
  </si>
  <si>
    <t>0417067601</t>
  </si>
  <si>
    <t>Dr. Nusa Muktiadji, Ir., MM.</t>
  </si>
  <si>
    <t>0419085804</t>
  </si>
  <si>
    <t>Dr. Ratih Puspitasari, SE., MBA.</t>
  </si>
  <si>
    <t>1115057003</t>
  </si>
  <si>
    <t>Dr. Sutarti, SE., MM., SAS.</t>
  </si>
  <si>
    <t>0405117501</t>
  </si>
  <si>
    <t>Firdaus Amyar, S.E., M.A., Ph,D., Ak., CA., LCCC., CSFA., CGAE.</t>
  </si>
  <si>
    <t>8861190018</t>
  </si>
  <si>
    <t>Praktisi</t>
  </si>
  <si>
    <t>BPK RI</t>
  </si>
  <si>
    <t>Iwan Purwanto Sudjali, S.E., M.Bus. (Acc), Ph.D., Ak.</t>
  </si>
  <si>
    <t>8982050022</t>
  </si>
  <si>
    <t>Dr. Fatimah Abdillah, STP, M.Si., M.S.M.</t>
  </si>
  <si>
    <t>0408048504</t>
  </si>
  <si>
    <t>Dr. Hery Subowo, S.E., Ak., MPM., CA., CIA., CPA., CFE., CFrA., CSFA.</t>
  </si>
  <si>
    <t>Prof. Dr. Bambang Pamungkas, Ak,. MBA, CA, CPA, CPA (Aust), ASEAN CPA, CIMBA, CSFA, CFrA, CGAE.</t>
  </si>
  <si>
    <t>0303046206</t>
  </si>
  <si>
    <t>1. Manajemen Pendidikan
 2. Magister Manajemen</t>
  </si>
  <si>
    <t>Manajemen Pendidikan</t>
  </si>
  <si>
    <t>1. Certified International of Internal Quality Audit</t>
  </si>
  <si>
    <t>Manajemen Sumber Daya Manusia</t>
  </si>
  <si>
    <t>-</t>
  </si>
  <si>
    <t>1. Certification of Competency in Business Analysis (CCBA)</t>
  </si>
  <si>
    <t>Ilmu Ekonomi</t>
  </si>
  <si>
    <t>Ekonomi</t>
  </si>
  <si>
    <t>1. Sertifikasi Profesi Manajemen Risiko Perbankan (Level 2)
 2. Sertifikasi Profesi Treasury Dealer (Level Intermediate)</t>
  </si>
  <si>
    <t>Manajemen Keuangan</t>
  </si>
  <si>
    <t>1. Sertifikat Wakil Perantara Pedagang Efek Pemasaran Terbatas</t>
  </si>
  <si>
    <t>Ilmu Manajemen</t>
  </si>
  <si>
    <t>Ilmu Manajemen (Pemasaran)</t>
  </si>
  <si>
    <t>1. Sertifikat Pengelolaan Merek, Pelayanan, dan Penjualan (Brand, Service, and Sales)
 2. Sertifikat Tenaga Pemasar Operasional Area Kerja Pengelolaan Merek</t>
  </si>
  <si>
    <t>Magister Manajemen Agribisnis</t>
  </si>
  <si>
    <t>1. Sertifikasi Manajemen Risiko Tingkat II (BSMR)                              
2. Sertifikasi Seven Strategic Questions (Markplus Institute)
3. Sertifikasi Expanding Leadership: Self and Team (Markplus Institute)
4. Sertifikasi Pelatihan Economist Wilayah (PT Bank Negara Indonesia Persero Tbk.)</t>
  </si>
  <si>
    <t>1. Sertifikat Wakil Perantara Pedagang Efek Pemasaran Terbatas
 2. Tour Guide (BNSP)
 3. Tour Leader (BNSP)
 4. Sertifikat Pemasaran Digital (BNSP)</t>
  </si>
  <si>
    <t>Henry Sumurung Octavian, SE., MM</t>
  </si>
  <si>
    <t>Pemasaran</t>
  </si>
  <si>
    <t>1. Sertifikat Pemasaran Digital</t>
  </si>
  <si>
    <t>1. Certified Human Resource Business Partner (CHRBP)</t>
  </si>
  <si>
    <t>1. Certified International of Internal Quality Audit (CIIQA)
 2. Certified Risk Management Analyst (CRMA)</t>
  </si>
  <si>
    <t>Ilmu Ekonomi Pertanian</t>
  </si>
  <si>
    <t>Ekonomi Pertanian</t>
  </si>
  <si>
    <t>1. CBPA®
 2. CPSP®
 3. Sertifikasi Klaster Penulisan Buku Nonfiksi</t>
  </si>
  <si>
    <t>1. Qualified International Business Professional (QIBP)</t>
  </si>
  <si>
    <t>Magister Manajemen (Pemasaran)</t>
  </si>
  <si>
    <t>Ilmu Perencanaan Pembangunan Wilayah dan Pedesaan</t>
  </si>
  <si>
    <t>Studi Pembangunan</t>
  </si>
  <si>
    <t>1. Sertifikasi Pemasaran Digital (BNSP)</t>
  </si>
  <si>
    <t>Ilmu Sosial</t>
  </si>
  <si>
    <t>1. Sertifikasi Marketing Digital                                                               2. Sertifikasi Pelatihan Vokasi dalam Kegiatan 1st Indonesian Vocational Link and Match (IVLM 2023)</t>
  </si>
  <si>
    <t>1. Sertifikasi Pendamping Proses Produk Halal (PPH)</t>
  </si>
  <si>
    <t>Manajemen Pemasaran</t>
  </si>
  <si>
    <t>1. Sertifikasi Konsultan Pajak (Brevet) Tingkat AB                                        2. Sertifikasi Pendamping Proses Produk Halal (PPH)</t>
  </si>
  <si>
    <t>1. Sertifikasi Tenaga Pemasar Operasional Area Kerja Pelayanan (BNSP)</t>
  </si>
  <si>
    <t>Magister Administrasi Bisnis (Strategi Pemasaran)</t>
  </si>
  <si>
    <t>1. Certified Professional Marketer (Asia Marketing Federation)</t>
  </si>
  <si>
    <t>Mekanisme Pertanian</t>
  </si>
  <si>
    <t>Biological And Environmental Engineering</t>
  </si>
  <si>
    <t>Pertanian</t>
  </si>
  <si>
    <t>1. Wakil Perantara Pedagang Efek Pemasaran
 2. Sertifikat Manajemen Risiko Perbankan Level 2</t>
  </si>
  <si>
    <t>Manajemen Aset dan Penilaian Properti</t>
  </si>
  <si>
    <t>1. Sertifikasi Manajemen Risiko Tingkat I (Satu)</t>
  </si>
  <si>
    <t>1. Certified Securities Analyst (CSA)
 2. Sertifikat Analisis Efek Utama
 3. Sertifikat Wakil Perantara Pedagang Efek
 4. Sertifikat Investment Banking Utama (CIB)</t>
  </si>
  <si>
    <t>Doctor of Philisophy in Technology Management</t>
  </si>
  <si>
    <t>1. Sertifikat BNSP MICE
 2. Sertifikat BNSP Strategic Marketing
 3. Sertifikat BNSP Tour Guide
 4. Sertifikat BNSP Tour Leader
 5. Certified International of Internal Quality Audit (CIIQA)
 6. Trainer Pramuwisata dan Teknik Pemanduan Wisata</t>
  </si>
  <si>
    <t>1. Tenaga Pemasar Strategis
 2. Ahli Strategi Pemasaran
 3. Pengelolaan Merek, Pelayanan, dan Penjualan Brand, Service, and Sales
 4. Tenaga Pemasar Operasional Area Kerja Pengelolaan Merek
 5. Tenaga Pemasar Operasional Area Kerja Layanan
 6. Tenaga Pemasar Operasional Area Kerja Penjualan</t>
  </si>
  <si>
    <t>Akuntansi</t>
  </si>
  <si>
    <t>1. Chartered Accountant (CA)
 2. Akuntan (Ak.)
 3. Associate Certified Public Accountant (ACPA)
 4. Certificate in Teaching Audit (CTA)</t>
  </si>
  <si>
    <t>1. Chartered Accountant (CA)</t>
  </si>
  <si>
    <t>Magister Manajemen (Manajemen Pemasaran)</t>
  </si>
  <si>
    <t>1. Certified Business Valuer (CBV)
 2. Certified International Business Analyst (CIBA)
 3. Certified Membership (CMA)
 4. Professional Financial Modeling (PFM)
 5. Certified
 Sustainability Reporting Specialist (CSRS)</t>
  </si>
  <si>
    <t>Master Off Commerce</t>
  </si>
  <si>
    <t>Manajemen dan Bisnis</t>
  </si>
  <si>
    <t xml:space="preserve">1. CIFM
 2. CIGS
 3. CIMA
 3. CIERM
 5. CIBG
 6. CIABV
 7. CIIQA
 8. QBSS
 9. CBOA® </t>
  </si>
  <si>
    <t>Teknologi Industri Pertanian</t>
  </si>
  <si>
    <t>1. Sertifikat Kompetensi Sales Operation
 2. Sertifikat Kompetensi Service Operation
 3. Sertifikat Kompetensi Pemasaran Digital</t>
  </si>
  <si>
    <t>1. Manajemen
 2. Ilmu Manajemen</t>
  </si>
  <si>
    <t>1. Tenaga Pemasar Operasional Area Kerja Pengelolaan Merek
 2. Tenaga Pemasar Operasional Area Kerja Layanan
 3. Ahli Strategi Pemasaran
 4. CSM
 5. CSO
 6. CBO
 7. CCBA
 8. CPSM
 9. CBPA®</t>
  </si>
  <si>
    <t>Magister Manajemen (Keuangan)</t>
  </si>
  <si>
    <t>1. Certified Conflict Management Analyst (CCMA)</t>
  </si>
  <si>
    <t>Master Of Business Administration (International Business)</t>
  </si>
  <si>
    <t>Ekonomi Pembangunan</t>
  </si>
  <si>
    <t>1. CBPA®
2. QIBP</t>
  </si>
  <si>
    <t>Ilmu Akuntansi</t>
  </si>
  <si>
    <t>1. Sertifikat Akuntansi Syariah (SAS)
 2. Sertifikat Penyelia Halal</t>
  </si>
  <si>
    <t>Accounting And Finance</t>
  </si>
  <si>
    <t>1. Akuntan (Ak)
 2. Chartered Accountant (CA)
 3. Loop Certified Corporate Coach (LCCC)
 4. CSFA
 5. CGAE</t>
  </si>
  <si>
    <t>Accounting</t>
  </si>
  <si>
    <t>1. Akuntan (Ak.)</t>
  </si>
  <si>
    <t>1. Ilmu Pangan
 2. Ilmu Manajemen</t>
  </si>
  <si>
    <t>1710 4314905333</t>
  </si>
  <si>
    <t>1. Certified Professional in Supply Management (CPSM)</t>
  </si>
  <si>
    <t>Public Management</t>
  </si>
  <si>
    <t>1. Akuntan (Ak.)
 2. Chartered Accountant (CA)
 3. CIA
 4. CPA
 5. CFE
 6. CFrA
 7. CSFA
 8. IIAP
 9. CGAE
 10. CHRFI</t>
  </si>
  <si>
    <t>Master Of Business Administration</t>
  </si>
  <si>
    <t>1. Akuntan (Ak.)
 2. Chartered Accountant (CA)
 3. Certified Public Accountant (CPA)
 4. Certified Public Accountant Australia (CPA Aust)
 5. Certified Investment Market Banking and Analyst (CIMBA)
 6. CSFA
 7. CFrA
 8. CGAE</t>
  </si>
  <si>
    <t>Bank &amp; Lembaga Keuangan Non Bank</t>
  </si>
  <si>
    <t>Dosen tamu pada mata kuliah Kebijakan dan Hukum Lingkungan "Manajemen Perubahan Lingkungan Hidup pasca UU Cipta Kerja" UIKA Bogor 14 September 2023</t>
  </si>
  <si>
    <t>Manajemen Perubahan</t>
  </si>
  <si>
    <t>Narasumber Kuliah Umum "Manajemen Perubahan Pasca Pandemi Covid-19" UIKA Bogor 04 Januari 2023</t>
  </si>
  <si>
    <t>Komunikasi Bisnis</t>
  </si>
  <si>
    <t>Manajemen Risiko Bisnis</t>
  </si>
  <si>
    <t>Kewirausahaan</t>
  </si>
  <si>
    <t>Dosen tamu pada mata kuliah Sistem Manajemen Lingkungan "Peranan Manajemen Sumber Daya Manusia dalam Penguatan Sistem Manajemen Lingkungan" UIKA Bogor 29 September 2023</t>
  </si>
  <si>
    <t>Perilaku Keorganisasian</t>
  </si>
  <si>
    <t>Narasumber Seminar "Peranan Manajemen Sumber Daya Manusia di Perguruan Tinggi" UIKA Bogor 11 Mei 2023</t>
  </si>
  <si>
    <t>Kompetensi Perbankan</t>
  </si>
  <si>
    <t>Pembicara kuliah umum "Peran Analisis Treasury dalam Pengelolaan Risiko Perbankan" STIE Swadaya 12 Maret 2022</t>
  </si>
  <si>
    <t>Analisis Ekonomi Keuangan &amp; Bisnis</t>
  </si>
  <si>
    <t>Manajemen Treasury</t>
  </si>
  <si>
    <t>Etika Bisnis</t>
  </si>
  <si>
    <t>Bank Konvensional (ISBN : 978 – 623 – 6323 – 52 – 6)</t>
  </si>
  <si>
    <t>Manajemen Pemasaran II</t>
  </si>
  <si>
    <t>Narasumber pada Seminar "Strategi Branding Produk dan Jasa di Era Industri 4.0" UIKA Bogor 22 September 2022</t>
  </si>
  <si>
    <t>Manajemen Merk</t>
  </si>
  <si>
    <t>Manajemen Rantai Pasok</t>
  </si>
  <si>
    <t>Matematika Bisnis &amp; Keuangan</t>
  </si>
  <si>
    <t>Pengantar Aplikasi Komputer</t>
  </si>
  <si>
    <t>Sistem Informasi Manajemen</t>
  </si>
  <si>
    <t>Perilaku Konsumen</t>
  </si>
  <si>
    <t>Pembicara Tamu mata kuliah Riset dan Statistik Terapan “Pemodelan Persamaan Struktural (Structural Equation Modeling) dalam Penelitian Manajemen dan Bisnis” FEB Universitas Indonesia 2023</t>
  </si>
  <si>
    <t>Riset Pemasaran dan Pengumpulan Data</t>
  </si>
  <si>
    <t>Riset Pemasaran Panduan Komprehensif untuk Strategi dan Analisis (ISBN : 978-623-6323-61-8)</t>
  </si>
  <si>
    <t>Tutor Tutorial Online (TUTON) Fakultas Ekonomi dan Bisnis Universitas Terbuka Sem. Ganjil TA 2022-2023</t>
  </si>
  <si>
    <t>Metodologi Penelitian</t>
  </si>
  <si>
    <t>Tutor Tutorial Online (TUTON) Fakultas Ekonomi dan Bisnis Universitas Terbuka Sem. Genap TA 2022-2023</t>
  </si>
  <si>
    <t>Tutor Tutorial Online (TUTON) Fakultas Ekonomi dan Bisnis Universitas Terbuka Sem. Ganjil TA 2023-2024</t>
  </si>
  <si>
    <t>Tutor Tutorial Online (TUTON) Fakultas Ekonomi dan Bisnis Universitas Terbuka Sem. Genap TA 2023-2024</t>
  </si>
  <si>
    <t>Narasumber Acara Kajian dan Diskusi Ilmiah Fakultas Bisnis IBIK 2022 "Membangun Ekuitas Merek Berbasis Pelanggan (Sebuah Cetak Biru)”</t>
  </si>
  <si>
    <t>Partisipan dalam Program pengambilan Data Sosial Ekonomi di Sepandan Sungai Ciliwung, Jakarta BRIN 2022</t>
  </si>
  <si>
    <t>Narasumber Seminar Desain Riset Rumah Program 2 Ekonomi Dan Kesejahteraan Masyarakat CSRIRP2C 22 Juni 2023</t>
  </si>
  <si>
    <t>Praktikum Bank Konvensional</t>
  </si>
  <si>
    <t>Manajemen Pemasaran Bank</t>
  </si>
  <si>
    <t>Komunikasi Pemasaran</t>
  </si>
  <si>
    <t>Manajemen Risiko Bank</t>
  </si>
  <si>
    <t>Narasumber Seminar "Aplikasi Teknologi dalam Memasarkan Produk UMKM" UIKA Bogor 07 Juni 2023</t>
  </si>
  <si>
    <t>Manajemen Mutu</t>
  </si>
  <si>
    <t>Buku Digital Marketing (EC00202141637)</t>
  </si>
  <si>
    <t>Buku Panduan Tutorial Smart PLS
 (EC00202374352)</t>
  </si>
  <si>
    <t>Pancasila &amp; Kewarganegaraan</t>
  </si>
  <si>
    <t>Pembicara pada kuliah umum "Strategi Promosi dan Penetapan Harga Produk di E-Commerce"di STIE Swadaya 20 Oktober 2022</t>
  </si>
  <si>
    <t>Pendidikan Agama Protestan</t>
  </si>
  <si>
    <t>Pembicara pada seminar "Strategi Komunikasi Bisnis di Era Pasca Pandemi Covid-19" UIKA Bogor '08 Februari 2023</t>
  </si>
  <si>
    <t>Buku Panduan Aplikasi Pilsbryoconcha Exilis Sebagai Biofilter Pencemaran Limbah Tambang Emas Di Sungai Cikaniki (HKI)</t>
  </si>
  <si>
    <t>Studi Kelayakan Bisnis</t>
  </si>
  <si>
    <t>Analisis Efek Pendapatan Tetap</t>
  </si>
  <si>
    <t>Dr. Iswandi Sukartaatmadja, SE., MM.</t>
  </si>
  <si>
    <t>Penganggaran Perusahaan</t>
  </si>
  <si>
    <t>Buku Anggaran Perusahaan (ISBN :
 978-623-02-7351-3)</t>
  </si>
  <si>
    <t>Cara Mudah Mempelajari Sistem Informasi Manajemen (ISBN 978-623-189-205-8)</t>
  </si>
  <si>
    <t>Manajemen Operasional</t>
  </si>
  <si>
    <t>Buku Anggaran Produksi (HKI:EC00202409153)</t>
  </si>
  <si>
    <t>Dr. Jan Horas V. Purba, Ir.,M.Si.</t>
  </si>
  <si>
    <t>Pengantar Ekonomi Makro</t>
  </si>
  <si>
    <t>Analisis Kuantitatif</t>
  </si>
  <si>
    <t>Laboratorium Analisis Kuantitatif Mahir Excel Dan SPSS (HKI: EC00202168063)</t>
  </si>
  <si>
    <t>Statistika Ekonomi &amp; Bisnis</t>
  </si>
  <si>
    <t>Metodologi Penelitian (ISBN: 978-623-6323-53-3)</t>
  </si>
  <si>
    <t>Buku Pendidikan Ekonomi (HKI:EC00202390268)</t>
  </si>
  <si>
    <t>Manajemen Strategi</t>
  </si>
  <si>
    <t>Pembicara pada seminar "Manajemen Strategi Perguruan Tinggi pada Era New Normal" STIE Swadaya 19 Juli 2022</t>
  </si>
  <si>
    <t>Manajemen Bisnis</t>
  </si>
  <si>
    <t>Pendidikan Agama Katholik</t>
  </si>
  <si>
    <t>Narasumber pada Seminar "Peluang dan Tantangan Ekonomi Indonesia pasca Pandemi Covid-19 dari Perspektif Ekonomi Makro" UIKA Bogor 14 Agustius 2023</t>
  </si>
  <si>
    <t>Narasumber Seminar Investment Momentum in Indonesia-Opportunity after Covid-19 Pandemic oleh JCI Medan 2021</t>
  </si>
  <si>
    <t>Pengantar Ekonomi Mikro</t>
  </si>
  <si>
    <t xml:space="preserve">Manajemen
</t>
  </si>
  <si>
    <t>Ekonomi Kreatif &amp; Praktek Pemasaran</t>
  </si>
  <si>
    <t>Manajemen Bisnis Syariah</t>
  </si>
  <si>
    <t>Pemasaran Ritel</t>
  </si>
  <si>
    <t>Narasumber Kuliah Umum "Strategi Manajemen Hubungan Pelanggan untuk Menjaga Loyalitas Konsumen" STIE Swadaya 19 Maret 2023</t>
  </si>
  <si>
    <t>Manajemen Hubungan Pelanggan</t>
  </si>
  <si>
    <t>Komunikasi Bisnis &amp; Keterampilan Interpersonal</t>
  </si>
  <si>
    <t>Marketing Plan</t>
  </si>
  <si>
    <t>Dosen Tamu Mata Kuliah Komunikasi Bisnis "Teknik Penulisan dan presentasi Proposal Bisnis yang Efektif" FISIP UNIKOM 2022</t>
  </si>
  <si>
    <t>Dosen tamu pada mata kuliah Ekonomi SDAL "Peran Manajemen Bisnis dalam Meningkatkan Daya Saing Produk Berbasis Jasa Ekosistem" UIKA Bogor 10 Oktober 2023</t>
  </si>
  <si>
    <t>Pelatihan Vokasi dalam kegiatan 1st Indonesian Vocational Link and Match (IVLM 2023)</t>
  </si>
  <si>
    <t>Pasar Modal &amp; Mekanisme Perdagangan Efek</t>
  </si>
  <si>
    <t>Pembina Sekolah Pasar Modal (SPM) Level 1 oleh Capital Market Club (CMC) Institut Bisnis dan Informatika Kesatuan 2023</t>
  </si>
  <si>
    <t>Manajemen Perusahaan Publik</t>
  </si>
  <si>
    <t>Pembina Bulan Inklusi Keuangan Level 1 oleh Galeri Iinvestasi (GI) BEI Institut Bisnis dan Informatika Kesatuan 2023</t>
  </si>
  <si>
    <t>Ekonomi Internasional</t>
  </si>
  <si>
    <t>Dosen tamu pada mata kuliah Kebijakan dan Hukum Lingkungan "Peran Analisis Teknikal dalam Pembuatan Keputusan Kebijakan Keuangan Daerah untuk Perlindungan dan Pengelolaan Lingkungan Hidup" UIKA Bogor 19 Oktober 2023</t>
  </si>
  <si>
    <t>Analisis Teknikal</t>
  </si>
  <si>
    <t>Dosen tamu pada mata kuliah Konservasi Sumber Daya Hayati dan Ekosistemnya "Penyusunan Perencana Pemasaran Program Konservasi Sumber Daya Hayati pada E-Commerce" UIKA Bogor 11 November 2023</t>
  </si>
  <si>
    <t>Inovasi Dan Kreativitas</t>
  </si>
  <si>
    <t>Narasumber pada seminar "Penyusunan Rencana Pemasaran Produk pada E-Commerce" UIKA Bogor 06 Agustus 2022</t>
  </si>
  <si>
    <t>Dosen tamu pada mata kuliah Analisis Kelayakan Keuangan Perusahaan dalam Pengembangan Green Investment" UIKA Bogor 07 November 2023</t>
  </si>
  <si>
    <t>Pembiayaan Syariah</t>
  </si>
  <si>
    <t>Struktur Keuangan &amp; Modal</t>
  </si>
  <si>
    <t>Dosen Pengajar Mata Kuliah Dasar-dasar Akuntansi di Kampus LP3i Depok</t>
  </si>
  <si>
    <t>Aksi Korporasi</t>
  </si>
  <si>
    <t>Book Chapter Permintaan Dan Penawaran Dalam Ekonomi, Menganalisa Ekonomi, Kompetisi Pasar Dan Tenaga Kerja (EC00202334546)</t>
  </si>
  <si>
    <t>Pembicara pada kuliah umum "Strategi Promosi dan Penetapan Harga Produk di E-Commerce" di STIE Swadaya 23 Februari 2023</t>
  </si>
  <si>
    <t>Pemasaran Internasional</t>
  </si>
  <si>
    <t>Pendidikan Agama Khonghucu</t>
  </si>
  <si>
    <t>Analisis Fundamental Teori Dan Latihan Soal (HKI: EC00202311855)</t>
  </si>
  <si>
    <t>Pembicara pada Seminar "Peranan Investasi di Pasar Modal bagi Generasi Z" di STIE Swadaya 01 November 2022</t>
  </si>
  <si>
    <t>Pengetahuan Efek &amp; Instrumen Pasar Modal</t>
  </si>
  <si>
    <t>Manajemen Modal Kerja</t>
  </si>
  <si>
    <t>Analisis Investasi Aset Riil</t>
  </si>
  <si>
    <t>Narasumber pada seminar "Strategi Investasi pada Valuta Asing" STIE Swadaya 30 Mei 2023</t>
  </si>
  <si>
    <t>Manajemen Keuangan Internasional</t>
  </si>
  <si>
    <t>Ekonomi Lingkungan</t>
  </si>
  <si>
    <t>Perdagangan Internasional</t>
  </si>
  <si>
    <t>Pembicara pada seminar "Manajemen Kredit di era Industri 4.0" STIE Swadaya 28 Agustus 2023</t>
  </si>
  <si>
    <t>Manajemen Dana Bank</t>
  </si>
  <si>
    <t>Manajemen Perkreditan</t>
  </si>
  <si>
    <t>Dosen Pengajar MBKM Kampus Sawah Merdeka Pemuliaan Varietas Padi LPPM IPB University</t>
  </si>
  <si>
    <t>Pembicara pada Webinar Koalisi Rakyat untuk Kedaulatan Pangan "Strengthening Access to Finance for Action Project Beneficiary Groups" 2022</t>
  </si>
  <si>
    <t>Perbankan Syariah</t>
  </si>
  <si>
    <t>Pembicara pada Kuliah Umum "Peran Teknologi Perbankan pada Inkusifitas Keuangan Masyarakat"  STIE Swadaya 28 November 2022</t>
  </si>
  <si>
    <t>Akuntansi Bank</t>
  </si>
  <si>
    <t>Teknologi Perbankan</t>
  </si>
  <si>
    <t>Yoyon Supriadi, S.E., M.M., CSA., CIB.</t>
  </si>
  <si>
    <t>Financial Modelling Analysis.</t>
  </si>
  <si>
    <t>Narasumber pada kegiatan Asia E-Forum dengan tema “How to Create Entrepreneurial Ecosystem” 2021</t>
  </si>
  <si>
    <t>Moderator dalam acara National Webinar Digital Economy 2022 New Phenomenon in the Digital World "Blockchain, NFT, Cryptocurrency" IBI Kesatuan</t>
  </si>
  <si>
    <t>Analisis Ekuitas</t>
  </si>
  <si>
    <t>Buku Manajemen Investasi (HKI: EC00202245457, ISBN : 978-623-5383-79-8)</t>
  </si>
  <si>
    <t>Buku Pengantar Ilmu Perekonomian, Investasi, Dan 
 Keuangan (HKI: EC002022108326,ISBN : 978-623-8102-09-9)</t>
  </si>
  <si>
    <t>Buku Analisis Laporan Keuangan (HKI: EC00202306230, ISBN : 978-623-8102-83-9)</t>
  </si>
  <si>
    <t>Buku Manajemen Laba Strategi, Konsekuensi, dan Etika ( ISBN: 978-623-02-7907-2)</t>
  </si>
  <si>
    <t>Manajemen Travel</t>
  </si>
  <si>
    <t>Narasumber Kuliah Umum "Staying Competitive in The Pandemic Era with Soft Skills" di BAPPENAS 2021</t>
  </si>
  <si>
    <t>Penulisan Ilmiah</t>
  </si>
  <si>
    <t>Invited Speaker on Parallel Session pada The 10th IORA International Virtual Conference in Global Optimization and Its Applications 2021 (ICOGOIA 2021)</t>
  </si>
  <si>
    <t>Speaker International Guest Lecturer Vocational Program Institut Bisnis dan Informatika Kesatuan “The impact of digitalization and fintech on Banking future” 2021</t>
  </si>
  <si>
    <t>Speaker in IES Foundation Webinar Series 7: "International Carreer Opportunity" 2021</t>
  </si>
  <si>
    <t>Narasumber dengan materi "Tren Pariwisata Sekarang dan Masa Depan" Dinas Pariwisata dan Kebudayaan Kota Bogor tahun 2022</t>
  </si>
  <si>
    <t>Narasumber dengan materi "Penyelenggaraan Tata Kelola, Bisnis, dan Pemasaran" Dinas Pariwisata dan Kebudayaan Kota Bogor tahun 2022</t>
  </si>
  <si>
    <t>Narasumber dengan materi “Bahasa Promosi yang Efektif dalam Promosi Digital” Dinas Pariwisata dan Kebudayaan Kota Bogor tahun 2022</t>
  </si>
  <si>
    <t>Narasumber dengan materi "Merencanakan, Mempersiapkan, dan Melaksanakan Pemanduan Wisata Budaya" Dinas Pariwisata dan Kebudayaan Kota Bogor tahun 2022</t>
  </si>
  <si>
    <t>Narasumber dengan materi "Sadar Wisata" Kampung Harkat, Bogor Dinas Pariwisata dan Kebudayaan Kota Bogor tahun 2023</t>
  </si>
  <si>
    <t>Narasumber dengan materi "Sadar Wisata" Kel. Kayumanis, Bogor Dinas Pariwisata dan Kebudayaan Kota Bogor tahun 2023</t>
  </si>
  <si>
    <t>Narasumber dengan materi "Sadar Wisata"Kampung Labirin, Bogor Dinas Pariwisata dan Kebudayaan Kota Bogor tahun 2023</t>
  </si>
  <si>
    <t>Narasumber dengan materi "Sadar Wisata" Kampung Batik Cibuluh, Bogor Dinas Pariwisata dan Kebudayaan Kota Bogor tahun 2023</t>
  </si>
  <si>
    <t>Narasumber FGD Kawasan Kuliner Dinas Pariwisata dan Kebudayaan Kota Bogor tahun 2023</t>
  </si>
  <si>
    <t>Dr. Adil Fadillah, S.E., M.M, CSM.</t>
  </si>
  <si>
    <t>Manjemen Pemasaran I</t>
  </si>
  <si>
    <t xml:space="preserve">Narasumber Webinar "Strategi Marketing Pada Masa New Normal Covid 19" Politeknik Bisnis Sukabumi 05 September 2020 </t>
  </si>
  <si>
    <t>Manajemen Pemasaran I</t>
  </si>
  <si>
    <t>Pengantar Akuntansi</t>
  </si>
  <si>
    <t>Audit I</t>
  </si>
  <si>
    <t>Dosen Pengajar Mata Kuliah Audit Keuangan Sektor Komersial di PKN STAN pada Program DIII Akuntansi Reguler</t>
  </si>
  <si>
    <t>Audit II</t>
  </si>
  <si>
    <t>Dosen Pengajar Mata Kuliah Praktik Auditing di PKN STAN pada Program DIII Akuntansi Reguler</t>
  </si>
  <si>
    <t>Teori Akuntansi</t>
  </si>
  <si>
    <t>Akuntansi Keuangan Menengah II</t>
  </si>
  <si>
    <t>Komputer Keuangan Terapan</t>
  </si>
  <si>
    <t>Tata Kelola Korporat</t>
  </si>
  <si>
    <t>Dosen Pengajar Mata Kuliah Corporate Finance di Program Studi Manajemen, Sekolah Pascasaajana Universitas Pakuan Sem. Genap TA 2021-2022</t>
  </si>
  <si>
    <t>Akuntansi Biaya</t>
  </si>
  <si>
    <t>Etika Bisnis dan Profesi</t>
  </si>
  <si>
    <t>Akuntansi Keuangan Lanjutan II</t>
  </si>
  <si>
    <t>Dosen Pengajar dalam kegiatan kuliah tamu dalam mata kuliah “Contemporary Accounting Management” Program Studi S1 Akuntansi FEB Universitas Bhayangkara Jakarta Raya 22 Oktober 2022</t>
  </si>
  <si>
    <t>Dosen Pengajar dalam kegiatan kuliah tamu dalam mata kuliah “Contemporary Accounting Management” Program Studi S1 Akuntansi FEB Universitas Bhayangkara Jakarta Raya 07 April 2023</t>
  </si>
  <si>
    <t>Dosen Pengajar dalam kegiatan kuliah tamu dalam mata kuliah “Taxation Contemporary” Program Studi S1 Akuntansi FEB Universitas Bhayangkara Jakarta Raya 07 April 2023</t>
  </si>
  <si>
    <t>Dosen Pengajar dalam kegiatan kuliah tamu dalam mata kuliah “Taxation Contemporary” Program Studi S1 Akuntansi FEB Universitas Bhayangkara Jakarta Raya 20 Oktober 2023</t>
  </si>
  <si>
    <t>Dosen Pengajar dalam Kegiatan Kuliah Tamu dalam mata kuliah Akuntansi Lanjutan I Program Studi S1 Akuntansi FEB Universitas Bhayangkara Jakarta Raya 01 Desember 2023</t>
  </si>
  <si>
    <t>Dr. H. R. Aang Munawar, S.E., M.M., CIFM., CIGS., CIMA., CIERM., CIBG.</t>
  </si>
  <si>
    <t>Manajemen Risiko Perbankan</t>
  </si>
  <si>
    <t>Penguji Luar Komisi pada Ujian Tertutup Program Doktor Sains (S3) Manajemen dan Bisnis IPB atas nama Elly Zunara</t>
  </si>
  <si>
    <t>Ekonomi Moneter</t>
  </si>
  <si>
    <t>Manajemen Pelayanan Bank</t>
  </si>
  <si>
    <t>Pengantar Manajemen Dan Bisnis</t>
  </si>
  <si>
    <t>Sales Operation 2</t>
  </si>
  <si>
    <t>Entrepreneurial Management</t>
  </si>
  <si>
    <t>E-Business</t>
  </si>
  <si>
    <t>Selling Skill</t>
  </si>
  <si>
    <t>Analisa Laporan Keuangan</t>
  </si>
  <si>
    <t>Dosen Pengajar dalam Kegiatan "Kerjasama Pertukaran Dosen Mengajar" Program Studi Magister Akuntansi Universitas Bhayangkara Jakarta Raya</t>
  </si>
  <si>
    <t>Matematika Bisnis</t>
  </si>
  <si>
    <t>Dosen Tamu Mata Kuliah Sistem Ekonomi Indonesia "Peran Digitalisasi Laporan Keuangan dalam Pertumbuhan Ekonomi Nasional" FISIP UNIKOM 2022</t>
  </si>
  <si>
    <t>Dosen Pengajar dalam kegiatan kuliah tamu dalam mata kuliah “Taxation Contemporary” Program Studi S1 Akuntansi FEB Universitas Bhayangkara Jakarta Raya 19 Mei 2023</t>
  </si>
  <si>
    <t>Dosen Pengajar dalam kegiatan kuliah tamu dalam mata kuliah “Taxation Contemporary” Program Studi S1 Akuntansi FEB Universitas Bhayangkara Jakarta Raya 01 Desember 2023</t>
  </si>
  <si>
    <t xml:space="preserve">Dosen Pengajar dalam kegiatan kuliah tamu dalam mata kuliah “Perpajakan Internasional” Program Studi S1 Akuntansi FEB Universitas Bhayangkara Jakarta Raya </t>
  </si>
  <si>
    <t>Dosen Pengajar dalam kegiatan kuliah tamu dalam mata kuliah “Digital Security Information in Accounting Information System” Program Studi S1 Akuntansi FEB Universitas Bhayangkara Jakarta Raya  21 Oktober 2022</t>
  </si>
  <si>
    <t>Dosen Pengajar dalam kegiatan kuliah tamu dalam mata kuliah “Digital Security Information in Accounting Information System” Program Studi S1 Akuntansi FEB Universitas Bhayangkara Jakarta Raya  20 April 2023</t>
  </si>
  <si>
    <t>Narasumber Acara Kajian dan Diskusi Ilmiah Fakultas Bisnis IBIK 2022 “Global Trends Of Corporate Governance in 2022”</t>
  </si>
  <si>
    <t>Praktikum Bank Syariah</t>
  </si>
  <si>
    <t>Sistem Pengendalian Manajemen</t>
  </si>
  <si>
    <t>Etika Profesi dan Tata Kelola Korporat</t>
  </si>
  <si>
    <t>Practitioner Experience Sharing Program Fakultas Ekonomi Universitas Negeri Jakarta Semester Ganjil (117) Tahun Akademik 2022/2023 pada Mata Kuliah Etika Profesi dan Tata Kelola</t>
  </si>
  <si>
    <t>Dosen Praktisi Pengajar Matakuliah Semester Ganjil T.A. 2022/2023 Program Studi Magister Ilmu Akuntansi Fakultas Ekonomi dan Bisnis Universitas Lampung Pada Mata Kuliah Akuntansi Keuangan dan Audit Publik</t>
  </si>
  <si>
    <t>Pembicara Kegiatan "Kuliah Bersama Praktisi" pada Program Studi Magister Akuntansi Fakultas Ekonomi Universitas Negeri Jakarta pada Mata Kuliah Accounting Fraud and Investigation</t>
  </si>
  <si>
    <t>Sebagai Pembicara pada kegiatan International Guest Lecture "Climate Change Accounting And The Role Of Financial Techonology in Accouting In the Global Era" Di Insitut Bisnis dan Informatika Kesatuan</t>
  </si>
  <si>
    <t>Sebagai Narasumber dalam kegiatan webinar yang diselenggarakan oleh kelompok Studi Audit (KSA) dengan tema " Forensik Cryptocurrency: Crypto Dalam Lingkaran Korupsi" yang diselengarakan di Universitas Kristen Duta Wancana</t>
  </si>
  <si>
    <t>Sebagai Narasumber dalam Acara Kajian dan Diskusi Ilmiah Forensic Accounting Cryptocurrency yang dilaksanakan Fakultas Bisnis IBI Kesatuan</t>
  </si>
  <si>
    <t>Sebagai Pemateri dalam Acara Visit Company dengan tema " Pemeriksaan atas Pengelolaan dan Tanggung Jawab Keuangan Negara" di Universitas Serang Raya</t>
  </si>
  <si>
    <t>Sebagai pengajar pada dijabatan Fungsional Pemeriksa Ahli Pertama Angkatan III Mata dikat Auditing Di Balai Diklat PKN Medan</t>
  </si>
  <si>
    <t>Dr. Fatimah Abdillah, S.T.P., M.Si., M.S.M.</t>
  </si>
  <si>
    <t>Pemasaran Jasa</t>
  </si>
  <si>
    <t>Pembicara Webinar dan Prosiding: Jiwa Milenial Berkarakter Socio Techno Preneur 4.0 di STIM Budi Bakti 2023</t>
  </si>
  <si>
    <t>Audit Keuangan Pemerintah</t>
  </si>
  <si>
    <t>Akuntansi Manajemen dan Biaya Lanjutan</t>
  </si>
  <si>
    <t xml:space="preserve">Tenaga Pendidik di FEB Univ Brawijaya
</t>
  </si>
  <si>
    <t>Narasumber kegiatan e-lecturing EKAP4405 Mata Kuliah Manajemen Keuangan Sektor Publik Prodi Akuntansi Keuangan Publik Fak Ekonomi dan Bisnis Universitas Terbuka</t>
  </si>
  <si>
    <t>Anggota Forum Manajemen Indonesia (FMI)</t>
  </si>
  <si>
    <t>Assesor Beban Kerja Dosen LLDIKTI Wilayah IV</t>
  </si>
  <si>
    <t>The Effect of Activity Ratios to Company Profitability in the Trading, Services, and Investment Sectors
 BS Marpaung, DHM Hasibuan
 Journal of Accounting, Business and Finance Research 11 (1), 38-45</t>
  </si>
  <si>
    <t>2Fyg6RAAAAAJ</t>
  </si>
  <si>
    <t>Reviewer national conference on business, management and accounting, Universitas Pelita Harapan</t>
  </si>
  <si>
    <t>The Impact of the Covid 19 Pandemic on Business Activities Supporting the Tourism Sector and the Work Force in the city of Bogor
A Magdalena, C SriHadi, B Sahala
International Conference on Global Optimization and Its Applications 2021</t>
  </si>
  <si>
    <t>Penanggung jawab "Riset: Jurnal Aplikasi Ekonomi Akuntansi dan Bisnis"</t>
  </si>
  <si>
    <t>Presenter pada The 10th IORA International Virtual Conference in Global Optimization and Its Applications 2021 (ICOGOIA 2021) Paper Title:The Influence of Service Quality and Product Quality on Customer Loyalty of Banking</t>
  </si>
  <si>
    <t>Presenter pada The 10th IORA International Virtual Conference in Global Optimization and Its Applications 2021 (ICOGOIA 2021) Paper Title:The Impact of the Covid 19 Pandemic on Business Activities Supporting the Tourism Sector and the Work Force in the city of Bogor</t>
  </si>
  <si>
    <t>Pengaruh Marketing Mix Terhadap Keputusan Memilih Perguruan Tinggi
 AW Pratomo
 JAS-PT (Jurnal Analisis Sistem Pendidikan Tinggi Indonesia) 6 (1), 63-76</t>
  </si>
  <si>
    <t>pk3EI20AAAAJ</t>
  </si>
  <si>
    <t>The Effect Of ISO 9001: 2015 Implementation In Higher Education On Quality And Image In Companies Perspective
 G Hendrian, AW Pratomo
 International Conference on Global Optimization and Its Applications 2021 …</t>
  </si>
  <si>
    <t>Pengaruh Pengetahuan Produk Dan Penjualan Personal Terhadap Minat Beli Produk Asuransi
 GR Pangestu, AW Pratomo, P Jaya
 Jurnal Ilmiah Manajemen Kesatuan 9 (3), 552-560</t>
  </si>
  <si>
    <t>Pengaruh Store Atmosphere dan Experiential Marketing Terhadap Keputusan Pembelian Di Kopi Daong Pancawati
 AI Tantowi, AW Pratomo
 Jurnal Ilmiah Manajemen Kesatuan 8 (2), 65-78</t>
  </si>
  <si>
    <t>Pelatihan Karyawan PT Inti Arana Ingeridents "Pengetahuan Dasar Ekspor Impor" 2022</t>
  </si>
  <si>
    <t>Sebagai Narasumber Pelatihan mengenai Pengetahuan Dasar Ekspor Impor bagi karyawan di PT Inti Arana Ingeridents</t>
  </si>
  <si>
    <t>Narasumber Pelatihan Karyawan PT Inti Arana Ingeridents "Pengetahuan Dasar Ekspor Impor" 2022</t>
  </si>
  <si>
    <t>The Application of Extended Expectation-Confirmation Model to Identify Influencing Factors Digital Loyalty for Mobile-Based Travel Platform
 F Sudirjo, V Violin, AS Hutabarat, L Indriani, B Utami 
 Jurnal Sistim Informasi dan Teknologi, 162-166</t>
  </si>
  <si>
    <t>um4SvBAAAAAJ</t>
  </si>
  <si>
    <t>The Effect of Population and Human Development Index on Economic Growth Pematangsiantar City
 D Damanik, E Purba, AS Hutabarat
 Budapest International Research and Critics Institute-Journal (BIRCI-Journal</t>
  </si>
  <si>
    <t>Willingness to Pay Untuk Konservasi Spesies Terancam Punah Di Taman Nasional Gunung Halimun-salak: Aplikasi Metode Contingent Valuation: Willingness to Pay for the Conservation …
 AS Hutabarat
 Jurnal Ekuilnomi 2 (2), 102-115</t>
  </si>
  <si>
    <t>zdzeyrIAAAAJ</t>
  </si>
  <si>
    <t>Presenter pada International Izmir Economics Congress 2021 With The Paper Entitled The Relationship Between Patient Trust And The Rate Of Outpatient Clinic Visits During The Covid-19 Pandemic At Melania Hospital Bogor</t>
  </si>
  <si>
    <t>Presenter pada The 10th IORA International Virtual Conference in Global Optimization and Its Applications 2021 (ICOGOIA 2021) Paper Title: Digital Wallet Use Behavior on Generation Z in Bogor</t>
  </si>
  <si>
    <t xml:space="preserve">Workshop "Sistem Informasi Manajemen untuk Bisnis UMKM" </t>
  </si>
  <si>
    <t>Sebagai Narasumber Workshop Sistem Informasi Manajemen untuk Bisnis UMKM yang diselenggarakan di UIKA</t>
  </si>
  <si>
    <t>The Effect Of Bond Time Liquidity and Coupon Bond on the Price of Government Bonds on the Indonesia Stock Exchange Research Period Year 2019-2020
G Muhamad, BS Marpaung
Jurnal Ilmiah Manajemen Kesatuan 10 (2), 305-312</t>
  </si>
  <si>
    <t>jlMDMyEAAAAJ</t>
  </si>
  <si>
    <t xml:space="preserve">Dr. Budi Setiawan, SE., M.Si. </t>
  </si>
  <si>
    <t>Pelatihan Produktivitas Bagi UMKM Dinas Koperasi and Usaha Kecil Menengah Kota Bogor 2019</t>
  </si>
  <si>
    <t>Narasumber Pelatihan Produktivitas Bagi UMKM Dinas Koperasi and Usaha Kecil Menengah Kota Bogor 2019</t>
  </si>
  <si>
    <t>Ikatan Sarjana Ekonomi Indonesia (ISEI) sebagai anggota</t>
  </si>
  <si>
    <t>Consumer intentions to reduce food waste in all-you-can-eat restaurants based on personal norm activation
I Iriyadi, B Setiawan, R Puspitasari
Heliyon 9 (2)</t>
  </si>
  <si>
    <t>Uc6NYGQAAAAJ</t>
  </si>
  <si>
    <t>Reviewer Jurnal Heliyon_Recognised Desember 2021 (1 Review)</t>
  </si>
  <si>
    <t>Konsultan pada Pusat Pengembangan dan Standarisasi Kebijakan Agraria, Tata Ruang dan Pertanahan</t>
  </si>
  <si>
    <t>Narasumber Seminar Hasil Kebijakan Penerapan Capital Gains Tax pada Peralihan Aset Tanah 2023 Kepala Pusat Pengembangan dan Standarisasi Kebijakan Agraria, Tata Ruang dan Pertanahan</t>
  </si>
  <si>
    <t>Narasumber Seminar Hasil Kebijakan "Penerapan Capital Gains Tax pada Peralihan Aset Tanah" 2023</t>
  </si>
  <si>
    <t>Analysis of consumer green purchase behavior on bottled water through a green brand image approach
B Setiawan, GG Gendalasari, DR Putrie
Riset: Jurnal Aplikasi Ekonomi Akuntansi dan Bisnis 4 (2), 001 - 011</t>
  </si>
  <si>
    <t>Reviewer Jurnal Heliyon_Recognised Desember 2021 (2 Review)</t>
  </si>
  <si>
    <t>Acara Brightcube Webinar: Marketing Strategy for SME'S &amp; Startup 2021 IPB University</t>
  </si>
  <si>
    <t>Narasumber dan Mentor Webinar mengenai Strategi Marketing untuk UMKM dan Start Up</t>
  </si>
  <si>
    <t>Ketua Tim Ahli Bidang Komunikasi dan Pembangunan Dinas Penanaman Modal dan Pelayanan Terpadu Satu Pintu</t>
  </si>
  <si>
    <t>The linkage of greenwashing perception and consumers' green purchase intention (A case study of single-use water bottled)</t>
  </si>
  <si>
    <t>Reviewer Jurnal Heliyon_Recognised Desember 2021 (4 Review)</t>
  </si>
  <si>
    <t>Pelatihan Metode Penelitian dan PKM: Novelty dan Peluang Kerjasama 2022 LPPM IBI Kesatuan</t>
  </si>
  <si>
    <t>Narasumber pendampingan mengenai Metode Penelitian dan PKM: Novelty dan Peluang Kerjasama</t>
  </si>
  <si>
    <t>The role of brand reliability and brand intention in mediating the relationship between customer satisfaction and brand loyalty B Setiawan, E Patricia
Riset: Jurnal Aplikasi Ekonomi Akuntansi dan Bisnis 4 (1), 001 - 014</t>
  </si>
  <si>
    <t>Reviewer Jurnal Heliyon_Recognised Maret 2022 (1 Review)</t>
  </si>
  <si>
    <t>“Workshop Publikasi Hasil Penelitian pada Jurnal Scopus atau Sinta” Sekolah Pascasarjana Universitas Pakuan 2021</t>
  </si>
  <si>
    <t>Narasumber “Workshop Publikasi Hasil Penelitian pada Jurnal Scopus atau Sinta” Sekolah Pascasarjana Universitas Pakuan 2021</t>
  </si>
  <si>
    <t>The role of norms in predicting waste sorting behavior B Setiawan, AZ Afiff, I Heruwasto
Journal of Social Marketing 11 (3), 224-239</t>
  </si>
  <si>
    <t>World Scientist and University Rankings 2021 (#2 in IBIK, #4622 in Indonesia, #111313 in Asia, #506464 in World)</t>
  </si>
  <si>
    <t>Konsultan Pengolahan Analisis data dengan SPSS dan Smart PLS</t>
  </si>
  <si>
    <t>Narasumber ”Pengolahan Analisis data dengan SPSS dan Smart PLS” Sekolah Pascasarjana MM Universitas Ibnu Khaldun 2021</t>
  </si>
  <si>
    <t>PERSONAL NORM AND PRO-ENVIRONMENTAL CONSUMER BEHAVIOR: AN APPLICATION OF NORM ACTIVATION THEORY B Setiawan, AZ Afiff, I Heruwasto
ASEAN MARKETING JOURNAL 13 (1), 40 - 49</t>
  </si>
  <si>
    <t>Reviewer jurnal ECOPSY</t>
  </si>
  <si>
    <t>Workshop Penulisan Artikel Ilmiah dan Pencegahan Plagiasi</t>
  </si>
  <si>
    <t>Narasumber”Workshop Penulisan Artikel Ilmiah dan Pencegahan Plagiasi” Sekolah Pascasarjana MM Universitas Ibnu Khaldun 2021</t>
  </si>
  <si>
    <t>Integrating the Theory of Planned Behavior With Norm Activation in a Pro-Environmental Context B Setiawan, AZ Afiff, I Heruwasto
Social Marketing Quarterly, 1-15</t>
  </si>
  <si>
    <t>Best Paper 3 "Persepsi Greenwashing Dan Intensi Pembelian Produk Ramah Lingkungan Berbasis Pemasaran Hijau" pada Seminar Nasional Call For Paper IKATI 2 2022 STIE Muhammadiyah Jakarta</t>
  </si>
  <si>
    <t>Workshop Tindak Lanjut Penyiapan Pelaksanaan Audit Komunikasi DJP 2022</t>
  </si>
  <si>
    <t>Narasumber Workshop Tindak Lanjut Penyiapan Pelaksanaan Audit Komunikasi DJP 2022</t>
  </si>
  <si>
    <t>Mitra Bestari Kementrian Agraria dan Tata Ruang Jan 2023</t>
  </si>
  <si>
    <t>Research-Based Market Share Analysis, Evaluation, And Marketing Optimization Of IBI Kesatuan (HKI:EC00202382757)</t>
  </si>
  <si>
    <t>Presenter pada The 10th IORA International Virtual Conference in Global Optimization and Its Applications 2021 (ICOGOIA 2021) Paper Title:Measuring Consumer’s Purchase Intention toward Green Product and It is Antecedents: A Pre-Test</t>
  </si>
  <si>
    <t>Ketua Tim dalam Penelitian mengenai  jasa konsultansi Badan Usaha Non Konstruksi Penyusunan Strategi Promosi Penanaman Modal (Dinas Penanaman Modal dan Pelayanan Terpadu Satu Pintu)</t>
  </si>
  <si>
    <t>Research Coach at International Businees Journal Club Faculty of Management Sciences Prince Songkhla University 2023</t>
  </si>
  <si>
    <t xml:space="preserve">Workshop "Strategi Pemasaran Bank Digital" </t>
  </si>
  <si>
    <t>Narasumber Workshop "Strategi Pemasaran Bank Digital" UIKA Bogor 26 Januari 2023</t>
  </si>
  <si>
    <t>Faktor-faktor Yang Mempengaruhi Kemampulabaan Bank: Studi Kasus Bank Buku IV Periode 2016–2020</t>
  </si>
  <si>
    <t>i36DLDYAAAAJ</t>
  </si>
  <si>
    <t>Pengaruh Tabungan Mudharabah Dan Pembiayaan Musyarakah Terhadap Laba: Studi Kasus Pada Lima Bank Syariah Nasional</t>
  </si>
  <si>
    <t>Febry Lodwyk, S.Kom., M.M.</t>
  </si>
  <si>
    <t>Pelatihan SMALL BUSINESS MENTORING CLASS #2 Tembus Pasar Online di Media Sosial Yang dilaksanakan Pusat Pengembangan Manajemen Institut Bisnis dan Informatika Kesatuan Bogor 2021</t>
  </si>
  <si>
    <t>Narsaumber pada Pelatihan Bisnis Kecil mengenai cara Tembus Pasar Online di Media Sosial</t>
  </si>
  <si>
    <t>Narsumber pada Pelatihan Bisnis Kecil mengenai cara Tembus Pasar Online di Media Sosial</t>
  </si>
  <si>
    <t>Intrapreneurship Tenaga Kependidikan Institut Bisnis Dan Informatika Kesatuan Bogor</t>
  </si>
  <si>
    <t>pGHMxz4AAAAJ</t>
  </si>
  <si>
    <t>Editorial Board "Jurnal Informatika Kesatuan"</t>
  </si>
  <si>
    <t>Pelatihan Pendampingan Pengolahan &amp; Analisis Data Penelitian Lembaga Penelitian dan Pengabdian Kepada Masyarakat Institut Bisnis dan Informatika Kesatuan 2023</t>
  </si>
  <si>
    <t>Fasilitator Pelatihan Pendampingan Pengolahan &amp; Analisis Data Penelitian Lembaga Penelitian dan Pengabdian Kepada Masyarakat Institut Bisnis dan Informatika Kesatuan 2023</t>
  </si>
  <si>
    <t>Prediksi Daya Tampung Kapasitas Ruang Kelas Dan Rasio Dosen Pada Perguruan Tinggi Sebagai Bagian Dari Target Promosi Penerimaan Mahasiswa Baru FLR Riwoe, A Yusdira, MF Saripudin
JAS-PT (Jurnal Analisis Sistem Pendidikan Tinggi Indonesia) 6 (1), 47-56</t>
  </si>
  <si>
    <t>Presenter pada The 10th IORA International Virtual Conference in Global Optimization and Its Applications 2021 (ICOGOIA 2021) Paper Title: Implementation of Media Social to Promote The MSMEs Products in Bogor City</t>
  </si>
  <si>
    <t>Assistance Of MSMEs In Bogor City In Social Media Marketing Use FLR Riwoe, M Mulyana
International Conference on Global Optimization and Its Applications 2021</t>
  </si>
  <si>
    <t>Presenter pada Seminar Nasional Call For Paper 2021"Inovasi Kewirausahaan dan Pemanfaatan Teknologi Informasi Keuangan di Masa Pandemi Covid 19" STIE Muhammadiyah Jakarta</t>
  </si>
  <si>
    <t>Descriptive Analysis of Vocational Program Students’ Perception About Service Quality of Marketing Unit in IBI Kesatuan</t>
  </si>
  <si>
    <t>Pemakalah Seminar Nasional Call For Paper IKATI 3 Faktor Keunggulan Bersaing UMKM Florist Di Kota Bogor Berbasis Orientasi Kewirausahaan Dan Inovasi Produk Call For Paper IKATI 3 2023 STIE Muhammadiyah Jakarta</t>
  </si>
  <si>
    <t>Implementation of Media Social to Promote The MSMEs Products in Bogor City</t>
  </si>
  <si>
    <t>Analisis Sikap Multiatribut Fishbein Dalam Pengambilan Keputusan Mahasiswa Memilih Kampus IBI Kesatuan FLR Riwoe, JHV Purba
JAS-PT (Jurnal Analisis Sistem Pendidikan Tinggi Indonesia) 5 (1), 39-48</t>
  </si>
  <si>
    <t>Anggota Bidang Pembinaan Keanggotaan Ikatan Cendekiawan Muslim se-Indonesia (ICMI) Kecamatan Bogor Tengah Kota Bogor</t>
  </si>
  <si>
    <t>ANALYSIS OF CONSUMERS'GREEN PURCHASE BEHAVIOR ON BOTTLED WATER THROUGH A GREEN BRAND IMAGE APPROACH
B Setiawan, GG Gendalasari, DR Putrie
Riset: Jurnal Aplikasi Ekonomi Akuntansi dan Bisnis 4 (2), 001-011</t>
  </si>
  <si>
    <t>inXq25sAAAAJ</t>
  </si>
  <si>
    <t>Presenter pada The 10th IORA International Virtual Conference in Global Optimization and Its Applications 2021 (ICOGOIA 2021) Paper Title: Development of Basic Organization and Human Resources for MSMEs in Bogor City</t>
  </si>
  <si>
    <t>Pengaruh kesadaran merek dan citra merek terhadap keputusan pembelian produk AMDK SUMMIT</t>
  </si>
  <si>
    <t>Best Paper 1 "Analisis Green Purchase Behavior Konsumen Pada Produk Air Minum Dalam Kemasan Dengan Pendekatan Green Brand Image" Mei 2022 IKATI 2 STIE Muhammadiyah Jakarta</t>
  </si>
  <si>
    <t>The Effect of GRDP Growth, Per Capita GRDP, Population on School Expectation Rates in West Java Province (2012-2019 Period)</t>
  </si>
  <si>
    <t>Cluster application with k-means algorithm on the population of trade and accommodation facilities in indonesia</t>
  </si>
  <si>
    <t>Pengaruh Return On Assets Dan BOPO Terhadap Market Share Pada Bank Syariah A Maulana, M Ariffin, GG Gendalasari
Jurnal Ilmiah Manajemen Kesatuan 9 (1), 167-176</t>
  </si>
  <si>
    <t>ANALYSIS OF CONSUMERS'GREEN PURCHASE BEHAVIOR ON BOTTLED WATER THROUGH A GREEN BRAND IMAGE APPROACH B Setiawan, GG Gendalasari, DR Putrie
Riset: Jurnal Aplikasi Ekonomi Akuntansi dan Bisnis 4 (2), 001-011</t>
  </si>
  <si>
    <t>Henry  Sumurung Octavian, SE., MM.</t>
  </si>
  <si>
    <t>Anggota Asian Association for Consumers Interests and Marketing (AACIM)</t>
  </si>
  <si>
    <t>Pelatihan Dan Pendampingan Meningkatan Kualitas SDM Dan Pendapatan UMKM Kota Bogor
HS Octavian, Y Nurjanah, H Sastra
Jurnal Abdimas Dedikasi Kesatuan 4 (1), 59-66</t>
  </si>
  <si>
    <t>HZv4-awAAAAJ</t>
  </si>
  <si>
    <t>Presenter pada The 10th IORA International Virtual Conference in Global Optimization and Its Applications 2021 (ICOGOIA 2021) Paper Title: Digital Wallet Use Behavior on Generation Z in Bogo</t>
  </si>
  <si>
    <t xml:space="preserve">Workshop "Analisis Studi Kelayakan Bisnis dalam Pengelolaan Bisnis UMKM di Era 4.0" </t>
  </si>
  <si>
    <t>Narasumber Workshop "Analisis Studi Kelayakan Bisnis dalam Pengelolaan Bisnis UMKM di Era 4.0" UIKA Bogor 30 Mei 2022</t>
  </si>
  <si>
    <t>Pengaruh Likuiditas, Solvabilitas, Profitabilitas terhadap Harga Saham Sub Sektor Food and Beverages yang Terdaftar di BEI Tahun 2016-2020</t>
  </si>
  <si>
    <t>Zf1hlx8AAAAJ</t>
  </si>
  <si>
    <t>Pemakalah dengan Judul "Analisis Personal Interest dan Awareness Konsumen dalam Membentuk Pengambilan Keputusan Pembelian Secara Online" Seminar Nasional Industri Kreatif, Teknologi, dan Humaniora 2019 UPI YAI</t>
  </si>
  <si>
    <t>Pengaruh Partisipasi Anggaran Dan Motivasi Terhadap Kinerja Karyawan A Putra, S Sudradjat, H Sastra
Jurnal Ilmiah Akuntansi Kesatuan 10 (1), 131-140</t>
  </si>
  <si>
    <t>Analysis of the Effect of Capital Structure, Growth and Firm Size on Profitability</t>
  </si>
  <si>
    <t>Pengaruh Financing To Deposit Ratio Dan Non Performing Financing Terhadap Return On Asset H Sastra, B Ariziq, I Sukartaatmadja
Jurnal Ilmiah Manajemen Kesatuan 9 (3), 653-664</t>
  </si>
  <si>
    <t>Pengaruh Giro Wajib Minimum Dan Loan To Deposit Ratio Terhadap Return On Asset</t>
  </si>
  <si>
    <t>Workshop "Penyusunan Anggaran Perusahaan pada Keberlanjutan Bisnis Perusahaan"</t>
  </si>
  <si>
    <t>Narasumber pada Workshop "Penyusunan Anggaran Perusahaan pada Keberlanjutan Bisnis Perusahaan" di STIE Swadaya 14 Juni 2023</t>
  </si>
  <si>
    <t>Faktor-faktor Yang Mempengaruhi Harga Saham Perusahaan: Studi Kasus Pada Sub Sektor Perkebunan Yang Terdaftar Di Bursa Efek Indonesia Periode 2016-2020</t>
  </si>
  <si>
    <t>HY2BsvEAAAAJ</t>
  </si>
  <si>
    <t>Reviewer seminar nasional inovasi kewirausahaan dan teknologi Informasi dan call paper 2022 (IKATI-2)</t>
  </si>
  <si>
    <t>Anggota Dewan Pakar Ikatan Cendekiawan Muslim se- Indonesia
 (ICMI) Kecamatan Bogor Tengah Kota Bogor</t>
  </si>
  <si>
    <t>Pengaruh ROA, CR Dan TATO Terhadap Harga Saham Perusahaan Farmasi Yang Terdaftar Di BEI Periode 2016-2020 GM Sumantri, I Sukartaatmadja
Jurnal Ilmiah Manajemen Kesatuan 10 (1), 179-188</t>
  </si>
  <si>
    <t>Pemakalah Seminar Nasional Call For Paper IKATI 3 Faktor – Faktor Yang Mempengaruhi Harga Saham Perusahaan Studi Kasus Pada Sub Sektor Perkebunan Yang Terdaftar Di Bursa Efek Indonesia Periode 2016-2020 Seminar Nasional Call For Paper IKATI 3 2023 STIE Muhammadiyah Jakarta</t>
  </si>
  <si>
    <t>Financial Performance Analysis of Banks’ Profitability During Covid 19 Pandemic I Sukartaatmadja, S Sukartaatmadja
International Conference on Global Optimization and Its Applications 2021</t>
  </si>
  <si>
    <t>Presenter pada The 10th IORA International Virtual Conference in Global Optimization and Its Applications 2021 (ICOGOIA 2021) Paper Title: Analysis of the Effect of BI7DRRR, PER, and PBV on the Company's Stock Prices for the 2010-2019 period (Case Study on PT Indofarma Tbk, PT Kalbe Farma Tbk, and PT Kimia Farma Tbk)</t>
  </si>
  <si>
    <t>Pengaruh Financing To Deposit Ratio Dan Non Performing Financing Terhadap Return On Asset: Studi Kasus pada Enam Bank Umum Syariah di Indonesia Periode 2014-2018</t>
  </si>
  <si>
    <t>Presenter pada The 10th IORA International Virtual Conference in Global Optimization and Its Applications 2021 (ICOGOIA 2021) Paper Title: Analysis of the Effect of Inflation, PER, and PBV on Stock Prices Listed on the Indonesia Stock Exchange Period 2011 – 2020</t>
  </si>
  <si>
    <t>Analisis Peran Kinerja Customer Service Dan Teller Terhadap Kepuasan Nasabah Bank ZZ Evalin, I Sukartaatmadja, MN Mulyadi
Jurnal Ilmiah Manajemen Kesatuan 9 (2), 151-160</t>
  </si>
  <si>
    <t>Presenter pada The 10th IORA International Virtual Conference in Global Optimization and Its Applications 2021 (ICOGOIA 2021) Paper Title: The Effect of Investment Decisions, Funding Decisions and Dividend Policy on Company Value (Food and Beverage Sub Sector Listed on the Indonesia Stock Exchange 2016 – 2020 Period)</t>
  </si>
  <si>
    <t>Pengaruh Capital Adequacy Ratio, Non Performing Loan, Biaya Operasional Dan Pendapatan Operasional Terhadap Pertumbuhan Laba Bank: Studi Kasus Pada Enam Bank Umum Yang …</t>
  </si>
  <si>
    <t>The Analysis of Profitabilityand its Implications for Stock Return: A Learning and Education Perspective</t>
  </si>
  <si>
    <t>Workshop "Pengolahan Data Penelitian Kuantitatif dengan Aplikasi E-Views"</t>
  </si>
  <si>
    <t>Narasumber pada Workshop "Pengolahan Data Penelitian Kuantitatif dengan Aplikasi E-Views" di STIE Swadaya 22 Desember 2022</t>
  </si>
  <si>
    <t>Impact Analysis of Education Program, Unemployment Rate, and Income Gap on Social Mobility in Jakarta
FLR Riwoe, JHV Purba, AY Rukmana, L Judijanto
West Science Social and Humanities Studies 1 (05), 245-254</t>
  </si>
  <si>
    <t>Dnqw1xkAAAAJ</t>
  </si>
  <si>
    <t>EDITOR-IN-CHIEF " Jurnal Ilmiah Manajemen Kesatuan"</t>
  </si>
  <si>
    <t>Panelis Institut Bisnis dan Informatika Kesatuan x NusaTalent Webinar "How to Impress HR Person and Win Recruitment Process" 2021</t>
  </si>
  <si>
    <t>A Digital Marketing Strategy Using Social Media Marketing to Increase Consumer Purchase Decisions Mediated by Brand Perception</t>
  </si>
  <si>
    <t>The Influence Of Brand Image, Online Service Quality, And Of Use On Purchase Decisions On With Trust As A Mediation Variable</t>
  </si>
  <si>
    <t>Keynote Speaker Diseminasi Hasil Penelitian Dosen Pemula Oleh LPPM Institut Bisnis Dan Informatika Kesatuan 2020</t>
  </si>
  <si>
    <t>The Influence of Perceived Price and e-Service Quality on Customer Satisfaction and Their Impact on Customer Loyalty in Using Go-Jek Services in DKI Jakarta Province</t>
  </si>
  <si>
    <t>Pemakalah pada Webinar Nasional Call for Paper dengan Tema : "Nasib Pendidikan Karakter di Masa Pembelajaran Daring dalam Bingkai Merdeka Belajar" Amal Insani Foundation 2022</t>
  </si>
  <si>
    <t>Pertumbuhan Ekonomi Indonesia: Faktor Pendorong Pada Pandemi Covid-19 I Iriyadi, JHV Purba
Jurnal Ilmiah Manajemen Kesatuan 10 (3), 529-544</t>
  </si>
  <si>
    <t>Reviewers For Video Presentation For Sulam Kita Bantu Desa oleh Universiti Malaysia Trengganu 2022</t>
  </si>
  <si>
    <t>Determinant Parents Of Student’s Decision In Choosing Junior High School (SMP) Education Services In Banten Province And Its Implications On Student Parent Satisfaction N Arianto, N Limakrisna, JHV Purba
International Journal of Educational Research and Social Sciences (IJERSC) 3 …</t>
  </si>
  <si>
    <t>Peer Review Jurnal Ilmiah Akuntansi Fakultas Ekonomi Universitas Pakuan Vol 6. No.2, 2020</t>
  </si>
  <si>
    <t>The Effect of Service Quality and Price on Patient Satisfaction N Arianto, N Limakrisna, JHV Purba
Journal of Research in Business, Economics, and Education 4 (3), 77-83</t>
  </si>
  <si>
    <t>Mitra Bestari dalam JIAFE (Jurnal Ilmiah Akuntansi Fakultas Ekonomi) Universitas Pakuan Tahun 2021</t>
  </si>
  <si>
    <t>Developing the Conceptual Model of Sustainable Industrial Performance in the Hospitality Industry BH Rainanto, AT Bon, JHV Purba
International Journal of Global Optimization and Its Application 1 (2), 80-89</t>
  </si>
  <si>
    <t>Mitra Bestari dalam JIMFE (Jurnal Ilmiah Manajemen Fakultas Ekonomi) Universitas Pakuan Tahun 2021</t>
  </si>
  <si>
    <t>Analysis Driving Factors of Economic Growth During Covid-19 Pandemic: Indonesian Experiences</t>
  </si>
  <si>
    <t>Peer Review Jurnal Ilmiah Akuntansi Fakultas Ekonomi Universitas Pakuan Vol. 8 No. 1 2022</t>
  </si>
  <si>
    <t>Environmental Management System and Pro-Environmental Behavior in Realizing Sustainable Industry Performance: Mediating Role of Green Marketing Management BH Rainanto, AT Bon, JHV Purba
International Journal of Global Optimization and Its Application 1 (1), 12-21</t>
  </si>
  <si>
    <t>Peer Review Jurnal Ilmiah Akuntansi Fakultas Ekonomi Universitas Pakuan Vol. 8 No. 2 2022</t>
  </si>
  <si>
    <t>Management Of Covid-19 Until The Recovery Phase And Its Impact For Indonesian Economic Growth</t>
  </si>
  <si>
    <t>PROSIDING SEMINAR NASIONAL 1:INTERAKSI LITERASI INFORMASI, FASILITAS PEMBELAJARAN, MOTIVASI BERPRESTASI TERHADAP PENGALAMAN PEMBELAJARAN DARING DI ERA DIGITAL Amal Insani Foundation 2022</t>
  </si>
  <si>
    <t>Peer Review Jurnal Ilmiah Akuntansi Fakultas Ekonomi Universitas Pakuan Vol. 9 No. 1 2023</t>
  </si>
  <si>
    <t>Pengaruh Social Media Marketing Dan Kualitas Pelayanan Terhadap Keputusan Pembelian Kpr Non Subsidi Dengan Mediasi Persepsi Merek (Studi Pada Bank Xyz) S Piramita, S Hannan, JHV Purba
Jurnal Aplikasi Bisnis dan Manajemen (JABM) 7 (2), 487-497</t>
  </si>
  <si>
    <t>Reviewer of Journal of Advances in Accounting, Economics, and Management Indonesian Journal Publisher 2023</t>
  </si>
  <si>
    <t>THE STRATEGY OF HUMAN RESOURCES DEVELOPMENT IN IMPROVING THE COMPETITIVE ADVANTAGE (Case Study at Madinatul Qur'an Islamic Boarding School, Depok)</t>
  </si>
  <si>
    <t>MITRA BESTARI DALAM JIMFE (JURNAL ILMIAH MANAJEMEN FAKULTAS EKONOMI) UNIVERSITAS PAKUAN TAHUN 2021</t>
  </si>
  <si>
    <t>The impact of Covid-19 pandemic on the tourism sector in Indonesia</t>
  </si>
  <si>
    <t>Pemakalah dalam webinar nasional dan call for paper dengan tema " Nasib pendidikan karakter di masa pembelajaran daring dalam bingkai merderka berlajar"</t>
  </si>
  <si>
    <t>Pengaruh Kemudahan Bertransaksi, Kepercayaan Konsumen, Dan Persepsi Resiko Terhadap Keputusan Pembelian Konsumen Pada E-Commerce Saat Pandemi Covid-19: Studi Kasus Pada Tokopedia
MFA Sahdi, M Mulyana, ML Tobing
Jurnal Informatika Kesatuan 1 (2), 209-220</t>
  </si>
  <si>
    <t>ZjzLTlsAAAAJ</t>
  </si>
  <si>
    <t>Analisis Kinerja Kebijakan Manajemen Keuangan Perusahaan Jangka Pendek TR Mara, MA Sipahutar
Jurnal Ilmiah Manajemen Kesatuan 8 (3), 361-376</t>
  </si>
  <si>
    <t>VQjhtXQAAAAJ</t>
  </si>
  <si>
    <t>Reviewer International Journal of Plant &amp; Soil Science</t>
  </si>
  <si>
    <t>Pengaruh Loan To Deposit Ratio Dan Tingkat Suku Bunga Kredit Terhadap Return On Asset D Wulandari, MA Sipahutar
Jurnal Ilmiah Manajemen Kesatuan 9 (1), 107-114</t>
  </si>
  <si>
    <t>Reviewer Asian Journal of Economics, Business and Accounting</t>
  </si>
  <si>
    <t>Expected Inflation Phenomena on Inflation and Unemployment Tradeoff-Evidence from Indonesia MA Sipahutar
Jurnal Ekonomi dan Pembangunan 29 (1), 17-26</t>
  </si>
  <si>
    <t>The effect of GRDP sector composition on economic growth in the Lake Toba region D Juhandi, MA Sipahutar, NK Odang
Jurnal Ekonomi dan Studi Pembangunan 13 (2), 124-135</t>
  </si>
  <si>
    <t xml:space="preserve">Workshop "Pengelolaan Bisnis UMKM Berbasis Syariah" </t>
  </si>
  <si>
    <t>Narasumber pada Workshop "Pengelolaan Bisnis UMKM Berbasis Syariah" di STIE Swadaya 15 Juli 2022</t>
  </si>
  <si>
    <t>Sekretaris Dewan Pakar Ikatan Cendekiawan Muslim se- Indonesia
 (ICMI) Kecamatan Bogor Tengah Kota Bogor</t>
  </si>
  <si>
    <t>Pengaruh Service Quality Dan Customer Satisfaction Terhadap Repurchase Intention Pada Restaurant Pochajjang Bogor Di Masa Pasca Pandemi Covid-19
F Berliana, M Mashadi
Jurnal Ilmiah Manajemen Kesatuan 10 (2), 285-292</t>
  </si>
  <si>
    <t>0AIxueAAAAAJ</t>
  </si>
  <si>
    <t>Pemakalah dengan Judul "Tinjauan Peraturan Menteri Pariwisata Nomor 28 Tahun 2015 Tentang Pusat Usaha Penjualan Makanan Pada Usaha Kuliner Skala Mikro Dan Kecil Di Jalan Surya Kencana Kota Bogor" Seminar Nasional Industri Kreatif, Teknologi, dan Humaniora 2019 UPI YAI</t>
  </si>
  <si>
    <t>The Impact of the Covid-19 Pandemic on the Performance of SMEs
M Mashadi, L Hidayat, M Mulyana, AS Nirwana, TBE Putra
International Conference on Global Optimization and Its Applications 2021 …</t>
  </si>
  <si>
    <t>Presenter pada acara International Seminar, Business, Economic, Social Sciences and Technology (ISBEST) 2nd 2019 "Indonesian Society in 5.0: Innovation Challenges and Opportunities" 2019 di Universitas Terbuka Tangerang</t>
  </si>
  <si>
    <t>The Impact of the Covid-19 Pandemic on the MSMEs Performance in Bogor City
M Mashadi, M Mulyana
International Conference on Global Optimization and Its Applications 2021 …</t>
  </si>
  <si>
    <t>Presenter pada The 10th IORA International Virtual Conference in Global Optimization and Its Applications 2021 (ICOGOIA 2021) Paper Title: The Impact of the Covid-19 Pandemic on the MSMEs Performance in Bogor City</t>
  </si>
  <si>
    <t>Pengaruh harga terhadap keputusan pembelian Lapis Talas Kujang Bogor untuk keperluan usaha waralaba</t>
  </si>
  <si>
    <t>QUcGFDgAAAAJ</t>
  </si>
  <si>
    <t>Tenaga Ahli Bidang Komunikasi dan Pembangunan Dinas Penanaman Modal dan Pelayanan Terpadu Satu Pintu</t>
  </si>
  <si>
    <t>Juri Duta Muslimah Preneur 2022 PW IPEMI Jabar</t>
  </si>
  <si>
    <t>Peningkatan tata kelola keuangan agrowisata desa cimande melalui digitalisasi bisnis</t>
  </si>
  <si>
    <t>n4qwDykAAAAJ</t>
  </si>
  <si>
    <t>Presenter pada The 10th IORA International Virtual Conference in Global Optimization and Its Applications 2021 (ICOGOIA 2021) Paper Title: The Effect Of Electronic Word Of Mouth And Brand Image On The Decision To Use E-Commerce Shopee Services Case Study Of Shoppe Customers In Bogor City</t>
  </si>
  <si>
    <t>Juri Duta Muslimah Preneur 2023 PW IPEMI Jabar</t>
  </si>
  <si>
    <t>The Impact of Information Technology Management on Student’s Learning Satisfaction</t>
  </si>
  <si>
    <t>Tenaga ahli  komunikasi pembangunan dalam Penelitian mengenai  jasa konsultansi Badan Usaha Non Konstruksi Penyusunan Strategi Promosi Penanaman Modal (Dinas Penanaman Modal dan Pelayanan Terpadu Satu Pintu)</t>
  </si>
  <si>
    <t>The Effect Of Electronic Word Of Mouth And Brand Image On The Decision To Use E-Commerce Shopee Services Case Study Of Shoppe Customers In Bogor City</t>
  </si>
  <si>
    <t>Editorial Board Jurnal Ilmiah Pariwisata Kesatuan</t>
  </si>
  <si>
    <t>Authentic Assessment in learning Natural Sciences Based on Google Classroom.</t>
  </si>
  <si>
    <t>Pelatihan Sekolah Pasar Modal (SPM) Level 1 oleh Capital Market Club (CMC) Institut Bisnis dan Informatika Kesatuan 2023</t>
  </si>
  <si>
    <t>Narasumber Pelatihan Sekolah Pasar Modal (SPM) Level 1 oleh Capital Market Club (CMC) Institut Bisnis dan Informatika Kesatuan 2023</t>
  </si>
  <si>
    <t>Pengaruh Produktivitas, Profitabilitas, Dan Tingkat Suku Bunga Terhadap Harga Saham: Studi Kasus Perusahaan Sub Sektor Makanan dan Minuman Periode 2015-2020</t>
  </si>
  <si>
    <t>S6BAhyEAAAAJ</t>
  </si>
  <si>
    <t>Presenter pada The 10th IORA International Virtual Conference in Global Optimization and Its Applications 2021 (ICOGOIA 2021) Paper Title:The Effect of Financial Literacy and Investment Training on Students' Intention to Investment</t>
  </si>
  <si>
    <t>Pelatihan Bulan Inklusi Keuangan oleh Galeri Iinvestasi (GI) BEI Institut Bisnis dan Informatika Kesatuan 2023</t>
  </si>
  <si>
    <t>Narasumber Program Pelatihan untuk meningkatkan Inklusi Keuangan bagi mahasiswa nstitut Bisnis dan Informatika Kesatuan</t>
  </si>
  <si>
    <t>Analisis Pengaruh Tingkat Inflasi Dan Tingkat Bagi Hasil Terhadap Profitabilitas Pada Bank Umum Syariah Di Indonesia DD Nita, M Ariffin, N Nurisniani
Jurnal Ilmiah Manajemen Kesatuan 9 (2), 121-130</t>
  </si>
  <si>
    <t>Workshop "Peran Analisis Teknikal dalam Pembuatan Keputusan Investasi Saham"</t>
  </si>
  <si>
    <t>Narasumber pada workshop "Peran Analisis Teknikal dalam Pembuatan Keputusan Investasi Saham" UIKA Bogor 20 Oktober 2022</t>
  </si>
  <si>
    <t>Workshop Bincang Jumat Bisnis Sentra UMBKM BJB Membangun Bisnis UMK Totalitas Bukan Formalitas BJB 2022</t>
  </si>
  <si>
    <t>Narasumber Workshop Bincang Jumat Bisnis Sentra UMBKM BJB Membangun Bisnis UMK Totalitas Bukan Formalitas BJB 2022</t>
  </si>
  <si>
    <t>Pengaruh Pengetahuan Produk Dan Penjualan Personal Terhadap Minat Beli Produk Asuransi R Pangestu, AW Pratomo, P Jaya
Jurnal Ilmiah Manajemen Kesatuan 9 (3), 552-560</t>
  </si>
  <si>
    <t>VJQGrkMAAAAJ</t>
  </si>
  <si>
    <t>Workshop tentang Kewirausahaan dan Digital Marketing SMK Amaliah 2023 oleh PMB IBIK</t>
  </si>
  <si>
    <t>Narasumber Workshop tentang Kewirausahaan dan Digital Marketing SMK Amaliah 2023 oleh PMB IBIK</t>
  </si>
  <si>
    <t>Workshop tentang Kewirausahaan dan Digital Marketing SMK Informatika Bina Generasi 1&amp;2 2023
oleh PMB IBIK</t>
  </si>
  <si>
    <t>Narasumber Workshop tentang Kewirausahaan dan Digital Marketing SMK Informatika Bina Generasi 1&amp;2 2023 oleh PMB IBIK</t>
  </si>
  <si>
    <t>Pelatihan Memahami Peran Piutang dalam Perusahaan PT. Enseval Putera Megatrading 2021</t>
  </si>
  <si>
    <t>Narasumber Pelatihan Memahami Peran Piutang dalam Perusahaan untuk karyawan PT. Enseval Putera Megatrading</t>
  </si>
  <si>
    <t>Dampak Sistem Informasi Akuntansi Penjualan dan Pengeluaran Kas Terhadap Pengendalian Internal: Studi Kasus Pada PT Cahaya Buana Furindotama</t>
  </si>
  <si>
    <t>z1HHdJYAAAAJ</t>
  </si>
  <si>
    <t>Workshop "Manajemen Keuangan Perusahaan bagi Wirausaha" UIKA Bogor 11 Juni 2022</t>
  </si>
  <si>
    <t>Narasumber Workshop "Manajemen Keuangan Perusahaan bagi Wirausaha" UIKA Bogor 11 Juni 2022</t>
  </si>
  <si>
    <t>Dampak Sistem Informasi Akuntansi Penjualan dan Pengeluaran Kas Terhadap Pengendalian Internal</t>
  </si>
  <si>
    <t>Pengaruh Profitabilitas Dan Likuiditas Terhadap Harga Saham Sebelum Dan Saat Pandemi Covid-19: Studi Kasus Pada Perusahaan Sektor Industri Farmasi dan Sektor Industri Food and …</t>
  </si>
  <si>
    <t>Analisis Penerapan Akuntansi Sewa Guna Usaha (PSAK 30): Studi Kasus Pada PT. BFI Finance Indonesia Tbk.</t>
  </si>
  <si>
    <t>Pelatihan SMALL BUSINESS MENTORING CLASS #1 Bisnis Kecil mengenai Dasar-Dasar Keuangan Bisnis</t>
  </si>
  <si>
    <t>Narasumber Pelatihan SMALL BUSINESS MENTORING CLASS #1 Dasar-Dasar Keuangan Bisnis Yang dilaksanakan Pusat Pengembangan Manajemen Institut Bisnis dan Informatika Kesatuan Bogor 2023</t>
  </si>
  <si>
    <t>Ketua Bidang Komunikasi dan Hubungan Masyarakat Ikatan Cendekiawan Muslim se- Indonesia (ICMI) Kecamatan Bogor Tengah Kota Bogor</t>
  </si>
  <si>
    <t>PENGARUH ROA, ROE, DER, DAN KURS RUPIAH TERHADAP PERGERAKAN HARGA SAHAM PADA MASA PANDEMI COVID-19 (Pada Perusahaan Sub Sektor Otomotif yang Terdaftar Di Bursa Efek Indonesia …</t>
  </si>
  <si>
    <t>O1Z1KrYAAAAJ</t>
  </si>
  <si>
    <t>Narasumber Penyusunan Visi Misi Institusi STMIK Surya Intan Lampung 2020</t>
  </si>
  <si>
    <t>Intrapreneurship Tenaga Kependidikan Institut Bisnis Dan Informatika Kesatuan Bogor 
M Mulyana, W Widya, FLR Riwoe, S Zuhdi
JAS-PT (Jurnal Analisis Sistem Pendidikan Tinggi Indonesia) 7 (1), 5-14</t>
  </si>
  <si>
    <t>2BAQyGoAAAAJ</t>
  </si>
  <si>
    <t>Editorial Board "Jurnal Ilmiah Manajemen Kesatuan"</t>
  </si>
  <si>
    <t>Pengaruh Kualitas Pelayanan, Persepsi Harga dan Penyediaan Fasilitas Terhadap Kepuasaan Pelanggan Pada Klinik Duta Medika Pratama di Kota Bogor
D Syafitri, AW Pratomo, S Zuhdi
Jurnal Ilmiah Manajemen Kesatuan 10 (3), 615-624</t>
  </si>
  <si>
    <t>PEER REVIEWER "Jurnal Aplikasi Bisnis Kesatuan"</t>
  </si>
  <si>
    <t>Pengaruh Citra Perusahaan, Kepercayaan, Dan Word Of Mouth Terhadap Kepuasan Pelanggan Pada PT Grab Teknologi Indonesia
A Afifah, S Zuhdi
Jurnal Ilmiah Manajemen Kesatuan 10 (1), 87-96</t>
  </si>
  <si>
    <t>LWsOz0YAAAAJ</t>
  </si>
  <si>
    <t>Pengaruh Loan to Deposit Ratio Dan Biaya Operasional Pendapatan Operasional Terhadap Profitabilitas Bank,BA Faradilla, FZ Hassan, S Khim
Jurnal Ilmiah Manajemen Kesatuan 9 (3), 587-596</t>
  </si>
  <si>
    <t>Presenter pada The 10th IORA International Virtual Conference in Global Optimization and Its Applications 2021 (ICOGOIA 2021) "The Effect Of Capital Adequacy Ratio And Non Performing Loan On Profitability"</t>
  </si>
  <si>
    <t>Panel Ahli Acara 11th Anugrah BUMN 2022</t>
  </si>
  <si>
    <t>akk02VkAAAAJ</t>
  </si>
  <si>
    <t>Faktor Internal Dan Eksternal Yang Berpengaruh Terhadap Kinerja Perusahaan
Studi pada Perusahaan Sub Sektor property dan real estate yang Terdaftar di Bursa Efek Indonesia tahun 2015-2019</t>
  </si>
  <si>
    <t>jMPojI0AAAAJ</t>
  </si>
  <si>
    <t>Pengembangan Kualitas Produk UMKM Melalui Inovasi Kemasan dan Digital Marketing Kelurahan Gudang Kota Bogor
S Sukartaatmadja, Y Hermawan, U Silaen
Jurnal Abdimas Dedikasi Kesatuan 4 (1), 31-34</t>
  </si>
  <si>
    <t>PENGARUH LOAN TO DEPOSITE RATIO (LDR) DAN BEBAN OPERASIONAL PENDAPATAN OPERASIONAL (BOPO) TERHADAP PROFITABILITAS BANK</t>
  </si>
  <si>
    <t>Presenter pada The 10th IORA International Virtual Conference in Global Optimization and Its Applications 2021 (ICOGOIA 2021) Paper Title: Analysis of the Effect of BI7DRRR, PER, and PBV on the Company's Stock Prices for the 2010-2019 period (Case Study on PT Indofarma Tbk, PT Kalbe Farma Tbk, and PT Kimia Farma Tbk</t>
  </si>
  <si>
    <t>Financial Performance Analysis of Banks’ Profitability During Covid 19 Pandemic
I Sukartaatmadja, S Sukartaatmadja
International Conference on Global Optimization and Its Applications 2021</t>
  </si>
  <si>
    <t>Audit Surat Jalan,Faktur Penjualan, Pembelian, Accounting, dan Keuangan PT Dwi Prima Rezeky 30 Nov 2023</t>
  </si>
  <si>
    <t>Jasa Audit Surat Jalan,Faktur Penjualan, Pembelian, Accounting, dan Keuangan PT Dwi Prima Rezeky 30 Nov 2023</t>
  </si>
  <si>
    <t>Pelaksanaan Pemberian Kredit Angsuran Sistem Gadai Pada Pt. Pegadaian (Persero) Upc Mall Merdeka Bogor
U Silaen, E Triana, HL Hernusa
Jurnal Aplikasi Bisnis Kesatuan 1 (1), 91-98</t>
  </si>
  <si>
    <t>OYb97OIAAAAJ</t>
  </si>
  <si>
    <t>Pelatihan Akuntansi Perbankan Bagi Guru dan Pelajar SMK Yapisa Mega Mendung di Kabupaten Bogor
T Marlina, U Silaen
Jurnal Abdimas Dedikasi Kesatuan 3 (2), 1-6</t>
  </si>
  <si>
    <t>Pelatihan Tentang Teknik Mengakses Permodalan Perbankan (PT. Mahatani) Bogor S Listari, U Silaen, R Syarif
 Jurnal Abdimas Dedikasi Kesatuan 1 (2), 149-159</t>
  </si>
  <si>
    <t>Anggota Masyarakat Profesi Penilai Indonesia</t>
  </si>
  <si>
    <t>BUSINESS PERFORMANCE IMPROVEMENT IN RUBBER-PARTS FACTORY THROUGH A QUALITY MANAGEMENT MODEL (CASE STUDY: PTX)
AH DP, S Hartono, M Nashar, W Wibowo, A Mekaniwati
Sosiohumaniora 24 (2), 295-304</t>
  </si>
  <si>
    <t>eXWp4IIAAAAJ</t>
  </si>
  <si>
    <t>Improving medium small micro enterprise’(MSME) performance AHD Purwanto, M Nashar, Y Jumaryadi, W Wibowo, A Mekaniwati
International Journal of Advanced and Applied Sciences 9 (5), 37-46</t>
  </si>
  <si>
    <t>Lengaruh corporate social responsibility, return on equity dan debt to equity ratio terhadap reputasi perusahaan
W Wibowo, M Nashar, A Rihadah
AKUNTABEL: Jurnal Ekonomi dan Keuangan 19 (4), 795-800</t>
  </si>
  <si>
    <t>Anggota Ahli Ikatan Bankir Indonesia</t>
  </si>
  <si>
    <t>Pengaruh Layanan ATM Setor Tunai Dan M-Banking Terhadap Kepuasan Nasabah Pada Bank Mandiri Bogor
S Wirantie, FZ Hassan, W Srihandoko
Jurnal Informatika Kesatuan 2 (2), 209-218</t>
  </si>
  <si>
    <t>dzpWTc8AAAAJ</t>
  </si>
  <si>
    <t>Peranan Customer Servis Dalam Meningkatkan Mutu Pelayanan Pada Sekolah Islam Ibnu Hajar FRP Ayu, W Srihandoko
 Jurnal Aplikasi Bisnis Kesatuan 1 (1), 31-40</t>
  </si>
  <si>
    <t>Sosialisasi Pengenalan Instrumen Investasi Reksa Dana Kepada Pegawai PT. Reasuransi Nasional Indonesia
 R Alamsyah, W Srihandoko, Y Taqyuddin
 Jurnal Abdimas Dedikasi Kesatuan 2 (2), 127-136</t>
  </si>
  <si>
    <t>Yoyon Supriadi, SE., MM.</t>
  </si>
  <si>
    <t>Pelatihan Laporan Analisis Keuangan untuk UMKM PT Bank Mandiri Persero Tbk 2020</t>
  </si>
  <si>
    <t>Narasumber Pelatihan Laporan Analisis Keuangan untuk UMKM PT Bank Mandiri Persero Tbk 2020</t>
  </si>
  <si>
    <t>Anggota Certified Security Analysis (CSA)</t>
  </si>
  <si>
    <t>GB4IiRAAAAAJ</t>
  </si>
  <si>
    <t>Editorial Board "Jurnal Ilmiah Pariwisata Kesatuan"</t>
  </si>
  <si>
    <t>Workshop Galeri Investasi Forum 2022 "Inovasi untuk Prestasi" MNC Sekuritas</t>
  </si>
  <si>
    <t>Narasumber Workshop Galeri Investasi Forum 2022 "Inovasi untuk Prestasi" MNC Sekuritas</t>
  </si>
  <si>
    <t>Anggota Bidang Lingkungan Hidup dan Pengembangan Berkelanjutan Ikatan Cendekiawan Muslim se- Indonesia (ICMI) Kecamatan Bogor Tengah Kota Bogor</t>
  </si>
  <si>
    <t>Analisis Pengaruh Dana Pihak Ketiga Dan Tingkat Suku Bunga Kredit Terhadap Profitabilitas Bank BUMN M Tofan, A Munawar, Y Supriadi, M Effendy
Jurnal Ilmiah Manajemen Kesatuan 10 (1), 97-104</t>
  </si>
  <si>
    <t>Moderator pada The 10th IORA International Virtual Conference in Global Optimization and Its Applications 2021 (ICOGOIA 2021)</t>
  </si>
  <si>
    <t>The Effect of Financial Literacy and Investment Training on Students' Intention to Investment
Y Supriadi, N Nurisnaeni
International Conference on Global Optimization and Its Applications 2021 …</t>
  </si>
  <si>
    <t>Moderator Seminar Nasional Inovasi Kewirausahaan dan Teknologi Informasi dan Call Paper 2022 (IKATI-2) dengan tema "Inovasi Teknologi dalam Penerapan Green dan Blue Economy"</t>
  </si>
  <si>
    <t>Presenter pada The 10th IORA International Virtual Conference in Global Optimization and Its Applications 2021 (ICOGOIA 2021) Paper Title: The Effect of Financial Literacy and Investment Training on Students' Intention to Investment</t>
  </si>
  <si>
    <t>Karateker Pembentukan Dewan Pengurus Cabang Himpunan Instuktur Pariwisata Indonesia (HIPI) Kota Bogor</t>
  </si>
  <si>
    <t>Collaborative Digital Marketing for Community Service to Support Promotion and Sales of Bogor City MSME Products with IBIK and UTHM</t>
  </si>
  <si>
    <t>l3KyB3kAAAAJ</t>
  </si>
  <si>
    <t>Sustainable Performance for Batik Small and Medium Enterprises Viewed from Dynamic Capabilities, Marketing Orientation and Green Marketing</t>
  </si>
  <si>
    <t>EDITOR-IN-CHIEF "Jurnal Ilmiah Pariwisata Kesatuan"</t>
  </si>
  <si>
    <t>Presenter pada The 10th IORA International Virtual Conference in Global Optimization and Its Applications 2021 (ICOGOIA 2021) Paper Title: The relationship between university brand trust and personal selling on students' decisions to choose tourism major</t>
  </si>
  <si>
    <t>Developing the conceptual model of sustainable industrial performance in the hospitality industry
BH Rainanto, AT Bon, JHV Purba
International Journal of Global Optimization and Its Application 1 (2), 80-89</t>
  </si>
  <si>
    <t>Presenter pada The 10th IORA International Virtual Conference in Global Optimization and Its Applications 2021 (ICOGOIA 2021) Paper Title: The Modeling Concept of the Sustainable Industry Performance for the Hospitality Industry Using the Pro-Environmental Behavior and Green Marketing Mix Indicators Approach</t>
  </si>
  <si>
    <t>Environmental management system and pro-environmental behavior with green marketing mix as a mediator for sustainable industry performance in hotel industry in east Jawa …</t>
  </si>
  <si>
    <t>Presenter pada The 10th IORA International Virtual Conference in Global Optimization and Its Applications 2021 (ICOGOIA 2021) Paper Title: The Green Marketing Management (GMM) become a Mediator for the Environmental Management System (EMS) and Pro-Environmental Behavior (PEB) in Realizing the Sustainable Industry Performance (SIP)</t>
  </si>
  <si>
    <t>Interaction of Green Marketing Mix (GMM) and Pro-Environmental Behavior (PEB) in the Hospitality Industry to Achieve Sustainable Industry Performance (SIP). BH Rainanto, AT BON, A MEKANIWATI, JV MELLE
Review of International Geographical Education Online 11 (3)</t>
  </si>
  <si>
    <t>Presenter pada The 10th IORA International Virtual Conference in Global Optimization and Its Applications 2021 (ICOGOIA 2021) Paper Title: The Relationship Between Service Quality and Price with Hotel Guest Decisions at Fave Hotel Padjajaran Bogor</t>
  </si>
  <si>
    <t>Presenter pada The 10th IORA International Virtual Conference in Global Optimization and Its Applications 2021 (ICOGOIA 2021) Paper Title: The Intention to do Ecotourism in Indonesia Toward Tourism Sustainability Prospect</t>
  </si>
  <si>
    <t>Presenter pada The 10th IORA International Virtual Conference in Global Optimization and Its Applications 2021 (ICOGOIA 2021) Paper Title: The Effect of Service Excellent on Achieving Company Goals and Consumer Satisfaction on Family Karaoke Business</t>
  </si>
  <si>
    <t>Presenter pada The 10th IORA International Virtual Conference in Global Optimization and Its Applications 2021 (ICOGOIA 2021) Paper Title: The Influence of Green Marketing Factors On Consumers Decisions to Camp Hulu Cai Tourism Destination</t>
  </si>
  <si>
    <t>Presenter pada The 10th IORA International Virtual Conference in Global Optimization and Its Applications 2021 (ICOGOIA 2021) Paper Title: Development of Bird Ecotourism into Tourism Destinations Based on the Important Bird Areas (IBAs) in Gunung Gede Pangrango National Park, West Java Province</t>
  </si>
  <si>
    <t>INVITED SPEAKER OF PARALLEL SESSION pada The 10th IORA International Virtual Conference in Global Optimization and Its Applications 2021 (ICOGOIA 2021)</t>
  </si>
  <si>
    <t>Presenter pada The 10th IORA International Virtual Conference in Global Optimization and Its Applications 2021 (ICOGOIA 2021) Paper Title: Conceptual Model in Creating a Sustainable Batik Industry Performance Due to the Impact of the Covid-19 Pandemic with Indicators of Dynamic Capability and Marketing Orientation and Digital Marketing as a Mediator</t>
  </si>
  <si>
    <t>Presenter pada The 10th IORA International Virtual Conference in Global Optimization and Its Applications 2021 (ICOGOIA 2021) Paper Title: Food Quality and Meeting Room Facilities at Pesona Alam Resort &amp; Spa that affect Meeting Participants' Customer Satisfaction</t>
  </si>
  <si>
    <t>Dr. Adil Fadillah, SE., MM</t>
  </si>
  <si>
    <t>Anggota Asosiasi Profesi Dosen Vokasi Indonesia (APDOVI)</t>
  </si>
  <si>
    <t>Xw-4pl0AAAAJ</t>
  </si>
  <si>
    <t>Editorial Board " Jurnal Abdimas Dedikasi Kesatuan"</t>
  </si>
  <si>
    <t>Pengaruh Citra Merek, Kualitas Produk Dan Persepsi Hargaterhadap Minat Beli Konsumen Deterjen Attack M Septiani, A Fadillah
Jurnal Ilmiah Manajemen Kesatuan 10 (1), 159-168</t>
  </si>
  <si>
    <t>EDITOR-IN-CHIEF "Jurnal Aplikasi Bisnis Kesatuan"</t>
  </si>
  <si>
    <t>The Influence of The Use of Social Media in Context, Communication, and Connection Dimensions to the SMEs Performance in Bogor</t>
  </si>
  <si>
    <t>E-RAT (Electronic - Resilience Assessment Tool)</t>
  </si>
  <si>
    <t>perangkat yang membantu “memotret” kondisi saat ini yang ada di pemerintah daerah dalam menghadapi ketidakpastian yang tinggi, dinamika perubahan yang dinamis, menuju ketahanan Provinsi, yang siap untuk menyediakan alat, akses ke pengetahuan, serta alat pemantauan dan pelaporan, yang akan mendukung provinsi-provinsi</t>
  </si>
  <si>
    <t>Anggota Ikatan Akuntan Indonesia (IAI)</t>
  </si>
  <si>
    <t>Asosiasi Partner KAP</t>
  </si>
  <si>
    <t>Influence Leverage, Cost Environment, and Performance Environment to Financial Performance
DH Hasibuan, MSM Tinambunan
Journal Of Economics, Finance And Management Studies 7 (2), 2644-0490</t>
  </si>
  <si>
    <t>fR8KUS0AAAAJ</t>
  </si>
  <si>
    <t>Editor in Chief "Riset: Jurnal Aplikasi Ekonomi Akuntansi dan Bisnis"</t>
  </si>
  <si>
    <t>Anggota IAPI</t>
  </si>
  <si>
    <t>Sertifikasi Auditor BPK</t>
  </si>
  <si>
    <t>The Effect of Green Investment, Intellectual Capital Disclosure, and Carbon Emission Disclosure on Firm Value</t>
  </si>
  <si>
    <t>Anggota APSAI</t>
  </si>
  <si>
    <t>Government Audit Quality: Audit Expectation–Performance Gap NN Hidayah, F Amyar, DHM Hasibuan
Asian Journal of Economics, Business and Accounting, 373-386</t>
  </si>
  <si>
    <t>Pengaruh Temuan Audit Dan Tindak Lanjut Hasil Pemeriksaan Terhadap Tingkat Pengungkapan Laporan Keuangan Pada Kementerian
G Imtinan, DHM Hasibuan
Jurnal Ilmiah Akuntansi Kesatuan 9 (2), 215-224</t>
  </si>
  <si>
    <t>The Effect of Activity Ratios to Company Profitability in the Trading, Services, and Investment Sectors BS Marpaung, DHM Hasibuan
Journal of Accounting, Business and Finance Research 11 (1), 38-45</t>
  </si>
  <si>
    <t>Pengaruh Sistem Pengendalian Mutu dan Kompetensi Auditor Dalam Meningkatkan Kualitas Audit: StudiEmpiris pada Auditor AkuntanPublik di Jakarta</t>
  </si>
  <si>
    <t xml:space="preserve"> </t>
  </si>
  <si>
    <t>Pengaruh ukuran perusahaan, profitabilitas dan leverage terhadap manajemen laba SW Astriah, RT Akhbar, E Apriyanti, DS Tullah
Jurnal Akuntansi 10 (2), 387-401</t>
  </si>
  <si>
    <t>cDdmGjoAAAAJ</t>
  </si>
  <si>
    <t>Reviewer "International Accounting Student Conference (IASC#1) 2023"</t>
  </si>
  <si>
    <t>Asosiasi Dosen Akuntansi Indonesia</t>
  </si>
  <si>
    <t>Pengaruh Penerapan Good Government Governance Dan Kompetensi Sumber Daya Manusia Terhadap Kualitas Laporan Keuangan Daerah (Studi Kasus pada Pemerintah Daerah di Provinsi Jawa …</t>
  </si>
  <si>
    <t>REVIEWER JURNAL KEUANGAN UMUM DAN
AKUNTANSI TERAPAN VOLUME 5 NOMOR 1 TAHUN 2023</t>
  </si>
  <si>
    <t>Anggota Asosiasi Dosen Indonesia</t>
  </si>
  <si>
    <t xml:space="preserve">Bendahara Koperasi Pondok Pesantren Subulussalaam </t>
  </si>
  <si>
    <t>Pelatihan Tahap I dan II Dalam Rangka Pelaksanaan Komponen II Bantuan Teknis dan Peningkatan Kapasitas Kegiatan National Urban Water Supply Project (UWSP) 2021</t>
  </si>
  <si>
    <t>Narasumber Pelatihan Tahap I dan II Dalam Rangka Pelaksanaan Komponen II Bantuan Teknis dan Peningkatan Kapasitas Kegiatan National Urban Water Supply Project (UWSP)</t>
  </si>
  <si>
    <t>Narasumber Pelatihan Tahap I dan II Dalam Rangka Pelaksanaan Komponen II Bantuan Teknis dan Peningkatan Kapasitas Kegiatan National Urban Water Supply Project (UWSP) 2021</t>
  </si>
  <si>
    <t>Pengaruh Perputaran Kas, Perputaran Piutang Dan Perputaran Persediaan Terhadap Profitabilitas: Studi Kasus pada Perusahaan Makanan dan Minuman yang Terdaftar di Bursa Efek …</t>
  </si>
  <si>
    <t>TCn4BcYAAAAJ</t>
  </si>
  <si>
    <t xml:space="preserve">Reviewer Tim Jurnal Akuntansi dan Bisnis Krisnadwipayana (JABK) Fakultas Ekonomi Universitas Krisnadwipayana </t>
  </si>
  <si>
    <t>Pelatihan Bidang Keuangan, Akuntansi, Produksi, dan Usaha PT RPN dan IBI Kesatuan 2021</t>
  </si>
  <si>
    <t>Narasumber Pelatihan Bidang Keuangan, Akuntansi, Produksi, dan Usaha PT RPN dan IBI Kesatuan</t>
  </si>
  <si>
    <t>Sekretaris Kepengurusan DKM Nurul MAAI PDAM Tirta Pakuan Bogor Periode 2021-2024</t>
  </si>
  <si>
    <t>Narasumber Pelatihan Bidang Keuangan, Akuntansi, Produksi, dan Usaha PT RPN dan IBI Kesatuan 2021</t>
  </si>
  <si>
    <t>Analysis of Fundamental Factors to Improve the Performance of Hospitality and Tourism Companies: Case Study of Companies Listed on IDX Before and After COVID-19</t>
  </si>
  <si>
    <t>Pelatihan Tahap II Dalam Rangka Pelaksanaan Komponen 2 (Bantuan Teknis dan Peningkatan Kapasitas) Kegiatan National Urban Water Supply Project (NUWSP) 26 September-02 Oktober 2021</t>
  </si>
  <si>
    <t>Narasumber Pelatihan Tahap II Dalam Rangka Pelaksanaan Komponen 2 (Bantuan Teknis dan Peningkatan Kapasitas) Kegiatan National Urban Water Supply Project (NUWSP)</t>
  </si>
  <si>
    <t>Ketua II Bidang Organisasi PBSI Kota Bogor Periode 2024-20267</t>
  </si>
  <si>
    <t>Narasumber Pelatihan Tahap II Dalam Rangka Pelaksanaan Komponen 2 (Bantuan Teknis dan Peningkatan Kapasitas) Kegiatan National Urban Water Supply Project (NUWSP) 26 September-02 Oktober 2021</t>
  </si>
  <si>
    <t>Pelatihan Tahap II Dalam Rangka Pelaksanaan Komponen 2 (Bantuan Teknis dan Peningkatan Kapasitas) Kegiatan National Urban Water Supply Project (NUWSP) 07-13 Agustus 2022</t>
  </si>
  <si>
    <t>Penasehat Susunan Pengurus Tenis Meja Nurussalam Desa Ciomas Rahayu Kabupaten Bogor</t>
  </si>
  <si>
    <t>Narasumber Pelatihan Tahap II Dalam Rangka Pelaksanaan Komponen 2 (Bantuan Teknis dan Peningkatan Kapasitas) Kegiatan National Urban Water Supply Project (NUWSP) 07-13 Agustus 2022</t>
  </si>
  <si>
    <t>Pelatihan Tahap III Dalam Rangka Pelaksanaan Komponen 2 (Bantuan Teknis dan Peningkatan Kapasitas) Kegiatan National Urban Water Supply Project (NUWSP) 11-17 September 2022</t>
  </si>
  <si>
    <t>Narasumber Pelatihan Tahap III Dalam Rangka Pelaksanaan Komponen 2 (Bantuan Teknis dan Peningkatan Kapasitas) Kegiatan National Urban Water Supply Project (NUWSP)</t>
  </si>
  <si>
    <t>Narasumber Pelatihan Tahap III Dalam Rangka Pelaksanaan Komponen 2 (Bantuan Teknis dan Peningkatan Kapasitas) Kegiatan National Urban Water Supply Project (NUWSP) 11-17 September 2022</t>
  </si>
  <si>
    <t>Pelatihan Tahap IV Dalam Rangka Pelaksanaan Komponen 2 (Bantuan Teknis dan Peningkatan Kapasitas) Kegiatan National Urban Water Supply Project (NUWSP) 18-24 September 2022</t>
  </si>
  <si>
    <t>Narasumber Pelatihan Tahap IV Dalam Rangka Pelaksanaan Komponen 2 (Bantuan Teknis dan Peningkatan Kapasitas) Kegiatan National Urban Water Supply Project (NUWSP)</t>
  </si>
  <si>
    <t>Narasumber Pelatihan Tahap IV Dalam Rangka Pelaksanaan Komponen 2 (Bantuan Teknis dan Peningkatan Kapasitas) Kegiatan National Urban Water Supply Project (NUWSP) 18-24 September 2022</t>
  </si>
  <si>
    <t>Narasumber Workshop Tata Kelola Peningkatan Kualitas Pengelolaan Air Minum Perkotaan (Good Corporate Governance) Kegiatan National Urban Water Supply Project (NUWSP) 28-30 November 2022</t>
  </si>
  <si>
    <t>Workshop Tata Kelola Peningkatan Kualitas Pengelolaan Air Minum Perkotaan (Good Corporate Governance)</t>
  </si>
  <si>
    <t>Pelatihan Manajemen Keuangan Investasi di Training Center PERUMDAM Samarinda 16 Maret 2023</t>
  </si>
  <si>
    <t>Instruktur Pelatihan Manajemen Keuangan Investasi di Training Center PERUMDAM Samarinda</t>
  </si>
  <si>
    <t>Pelatihan Bimtek Penyusunan Laporan Keuangan BUMD-AM Berbasis SAK (ETAP / EP) 28 Februari-02 Maret 2023</t>
  </si>
  <si>
    <t>Narasumber Pelatihan Bimtek Penyusunan Laporan Keuangan BUMD-AM Berbasis SAK (ETAP / EP)</t>
  </si>
  <si>
    <t>Workshop Pembekalan Uji Kompetensi Ahli Manajemen Air Minum Tingkat Muda PT Argya Parama Sejahtera 05-09 Agustus 2023</t>
  </si>
  <si>
    <t>Narasumber Workshop Pembekalan Uji Kompetensi Ahli Manajemen Air Minum Tingkat Muda PT Argya Parama Sejahtera</t>
  </si>
  <si>
    <t>Pemateri Pembekalan Uji Kompetensi Ahli Manajemen Air Minum Tingkat Muda PT Argya Parama Sejahtera 05-09 Agustus 2023</t>
  </si>
  <si>
    <t>Pelatihan Pembuatan Aplikasi KPI Perumda Air Minum Tirta Ampera Kabupaten Boyolali 2021</t>
  </si>
  <si>
    <t>Tenaga Ahli Pembuatan Aplikasi KPI Perumda Air Minum Tirta Ampera Kabupaten Boyolali</t>
  </si>
  <si>
    <t>Konsultasi Jasa Pendampingan Penyusunan SOP Perumda Air Minum Tirta Ampera Kabupaten Boyolali 2019</t>
  </si>
  <si>
    <t>Konsultan Pendampingan Penyusunan SOP Perumda Air Minum Tirta Ampera Kabupaten Boyolali</t>
  </si>
  <si>
    <t>Konsultasi Jasa Pendampingan Penyusunan SOTK Perumda Air Minum Tirta Ampera Kabupaten Boyolali 2020</t>
  </si>
  <si>
    <t>Konsultan Jasa Pendampingan Penyusunan SOTK Perumda Air Minum Tirta Ampera Kabupaten Boyolali</t>
  </si>
  <si>
    <t>Konsultasi Jasa Pendampingan Penyusunan SOTK dan SOP PDAM Kabupaten Batang 2020</t>
  </si>
  <si>
    <t>Konsultan Jasa Pendampingan Penyusunan SOTK dan SOP PDAM Kabupaten Batang</t>
  </si>
  <si>
    <t>Konsultasi Technical Assesment KPI Development PDAM Kabupaten Batang 2019</t>
  </si>
  <si>
    <t>Konsultan Technical Assesment KPI Development PDAM Kabupaten Batang</t>
  </si>
  <si>
    <t>Konsultasi Technical Assesment Development PDAM Kabupaten Batang 2020</t>
  </si>
  <si>
    <t>Konsultan Technical Assesment Development PDAM Kabupaten Batang</t>
  </si>
  <si>
    <t>Konsultan Technical Assesment Development PDAM Kabupaten Batang 2020</t>
  </si>
  <si>
    <t>Konsultasi Pembangunan Aplikasi RKAP dan KPI PDAM Kabupaten Batang 2020</t>
  </si>
  <si>
    <t>Konsultan Pembangunan Aplikasi RKAP dan KPI PDAM Kabupaten Batang</t>
  </si>
  <si>
    <t>Konsultasi Pembangunan Aplikasi KPI Aplikasi SIMAKIN PDAM Tirto Negoro Kabupaten Sragen 2021</t>
  </si>
  <si>
    <t>Konsultan Pembangunan Aplikasi KPI Aplikasi SIMAKIN PDAM Tirto Negoro Kabupaten Sragen</t>
  </si>
  <si>
    <t>Blockchain Utilization in Actions to Empower Digitalization of Accounting Information Systems for Small and Medium-Sized Entities in Indonesia</t>
  </si>
  <si>
    <t>sRACUYwAAAAJ</t>
  </si>
  <si>
    <t>Editor in Chief "Jurnal Ilmiah Akuntansi Kesatuan"</t>
  </si>
  <si>
    <t>Exploring Sistem Informasi Akuntansi Aplikasi GoCar Di Palembang</t>
  </si>
  <si>
    <t>Mitra Bestari dalam JIAFE (Jurnal Ilmiah Akuntansi Fakultas Ekonomi) (2021)</t>
  </si>
  <si>
    <t>Consumer intentions to reduce food waste in all-you-can-eat restaurants based on personal norm activation
B Setiawan, R Puspitasari
Heliyon 9 (2)</t>
  </si>
  <si>
    <t>Reviewer Journal of Accounting Research Organization &amp; Economics (2021)</t>
  </si>
  <si>
    <t>Reviewer Seminar Nasional dan Call For Paper 2021</t>
  </si>
  <si>
    <t>Reviewer Cogent Business Management</t>
  </si>
  <si>
    <t>climate change disclosure impact on Indonesian corporate financial performance I Iriyadi, Y Antonio
Jurnal Dinamika Akuntansi dan Bisnis 8 (2), 117-127</t>
  </si>
  <si>
    <t>Evaluasi Atas Penerapan Sistem Informasi Akademik Dan Keuangan Terhadap Tingkat Kepuasan Mahasiswa HA Salsabila, I Iriyadi
JAS-PT (Jurnal Analisis Sistem Pendidikan Tinggi Indonesia) 4 (2), 137-148</t>
  </si>
  <si>
    <t>Anggota Ikatan Peneliti Indonesia (IPI)</t>
  </si>
  <si>
    <t>Komisaris Independen PT. Teknik Inti Mandiri</t>
  </si>
  <si>
    <t>yCY5FG4AAAAJ</t>
  </si>
  <si>
    <t>EDITORIAL BOARD "Jurnal Ilmiah Manajemen Kesatuan"</t>
  </si>
  <si>
    <t>Anggota Perkumpulan Program Diploma Keuangan dan Perbankan Indonesia</t>
  </si>
  <si>
    <t>Faktor-Faktor Yang Mempengaruhi Tingkat Kebangkrutan Pada Perbankan Syariah Periode 2013-2019: Studi Kasus Pada Bank BRI Syariah, BTN Syariah, BCA Syariah, Bank Syariah Mandiri …</t>
  </si>
  <si>
    <t>Analisis Pengaruh CAR, NPL, dan LDR Terhadap ROA: Studi kasus pada Bank Kategori Buku Empat Periode 2014-2018</t>
  </si>
  <si>
    <t>Dr.  Handono Ishardyatmo, SE., Ak., MM.</t>
  </si>
  <si>
    <t>Pengaruh Pergerakan Tingkat Suku Bunga dan Inflasi terhadap Nilai Aktiva Bersih Reksadana Saham E Evinovita, A Rahim, H Ishardyatmo
El-Mal: Jurnal Kajian Ekonomi &amp; Bisnis Islam 1 (1), 188-202</t>
  </si>
  <si>
    <t>UElS9zgAAAAJ&amp;hl</t>
  </si>
  <si>
    <t>Konsultasi Manajemen Pemasaran PT. Adijasa Pratama 2020</t>
  </si>
  <si>
    <t>Konsultan Manajemen Pemasaran PT. Adijasa Pratama 2020</t>
  </si>
  <si>
    <t>Anggota Bidang Pembinaan UMKM, Kewirausahaan dan Ekonomi dan Syariah Ikatan Cendekiawan Muslim se- Indonesia (ICMI) Kecamatan Bogor Tengah Kota Bogor</t>
  </si>
  <si>
    <t>Konsultasi Manajemen Pemasaran PT. Cikal Gemilang Teknologi 2021</t>
  </si>
  <si>
    <t>Konsultan Manajemen Pemasaran PT. Cikal Gemilang Teknologi 2021</t>
  </si>
  <si>
    <t>Penerapan Hukum Bisnis Sebagai Upaya Menstimulus Kinerja UMKM Dari Perspektif Marketing
TDFS Noor, Y Nurendah, W Suardy
Jurnal Ilmiah Manajemen Kesatuan 9 (3), 627-640</t>
  </si>
  <si>
    <t>Konsultasi Manajemen Pemasaran PT. Citra Rupabumi Konsultan 2022</t>
  </si>
  <si>
    <t>Konsultan Manajemen Pemasaran PT. Citra Rupabumi Konsultan 2022</t>
  </si>
  <si>
    <t>MANAGING EDITORS "Jurnal Aplikasi Bisnis Kesatuan"</t>
  </si>
  <si>
    <t>Tantangan Technopreneur Bagi Umkm Di Kota Bogor Sebagai Strategi Bertahan Di Era Pandemi Covid-19 A Mekaniwati, Y Nurendah, D Maulina, NS Hanifah
Jurnal Ilmiah Manajemen Kesatuan 9 (3), 597-606</t>
  </si>
  <si>
    <t>Presenter pada The 10th IORA International Virtual Conference in Global Optimization and Its Applications 2021 (ICOGOIA 2021) Paper Title: Strategies Of Improving The Performance And Competitive Advantages Of Smes In Technology-Based Packaging Innovation And Marketing To Stimulate The Development Of Smes Products In Bogor</t>
  </si>
  <si>
    <t>Presenter pada The 10th IORA International Virtual Conference in Global Optimization and Its Applications 2021 (ICOGOIA 2021 Paper Title: The Sustainable Business Theoretical Framework for MSMEs After The Covid -19 Pandemic</t>
  </si>
  <si>
    <t>Ketua Dewan Pakar Ikatan Cendekiawan Muslim se- Indonesia
 (ICMI) Kecamatan Bogor Tengah Kota Bogor</t>
  </si>
  <si>
    <t>3_maRAoAAAAJ</t>
  </si>
  <si>
    <t>INVITED SPEAKER "The 10th International Conference on Global Optimization and its applications 2021 (ICoGOIA 2021)"</t>
  </si>
  <si>
    <t xml:space="preserve">Analysis of Entrepreneurship Activities in Rice Farming M Mulyana, H Harianto, DB Hakim, S Hartoyo, M Mariyah
Budapest International Research and Critics Institute-Journal (BIRCI-Journal </t>
  </si>
  <si>
    <t>Reviewer Application INCAVET (Internasional Conference for Aviation Vocational Education and Training)</t>
  </si>
  <si>
    <t>Pengaruh Kualitas Produk, Kualitas Layanan dan Persepsi Harga Terhadap Kepuasan Pelanggan Produk Smartphone Samsung di Bogor Y Hermawan, D Maylani, M Mulyana
Jurnal Ilmiah Manajemen Kesatuan 9 (3), 641-652</t>
  </si>
  <si>
    <t>Editorial Board (Jurnal Analisis Pendidikan Tinggi Indonesia)</t>
  </si>
  <si>
    <t>Reviewer Bogor Hospitality Journal</t>
  </si>
  <si>
    <t>Descriptive Analysis of Vocational Program Students’ Perception About Service Quality of Marketing Unit in IBI Kesatuan
FLR Riwoe, TDFS Noor, M Mulyana
International Conference on Global Optimization and Its Applications 2021</t>
  </si>
  <si>
    <t>MANAGING EDITORS "Jurnal Ilmiah Manajemen Kesatuan"</t>
  </si>
  <si>
    <t>Application of digital Agricultural Tools in Indonesia: From Creativity towards Rural Community Innovation N Widaningsih, S Sutiharni, I Istikomah, M Mulyana, H Ali
Budapest International Research and Critics Institute-Journal (BIRCI-Journal …</t>
  </si>
  <si>
    <t xml:space="preserve">Implementation of Media Social to Promote The MSMEs Products in Bogor City
FLR Riwoe, M Mulyana
International Conference on Global Optimization and Its Applications 2021 </t>
  </si>
  <si>
    <t>Anggota Asosiasi Dosen Akuntan Indonesia (ADAI)</t>
  </si>
  <si>
    <t>The Effect of Financial Ratio on Stock Price of Banks Listed on the Indonesia Stock Exchange (IDX)
N Muktiadji, B Pamungkas
Asian Journal of Economics, Business and Accounting 22 (24), 232-240</t>
  </si>
  <si>
    <t>Reviewer Artikel Ilmiah Pada Jurnal Ilmiah Akuntansi Kesatuan
Edisi 11 Nomor 1 April 2023</t>
  </si>
  <si>
    <t>Efektivitas Sistem Pengendalian Intern Atas Prosedur Penerimaan Dan Pengeluaran Kas Lembaga Pendidikan
SM Nababan, N Muktiadji
Jurnal Ilmiah Akuntansi Kesatuan 10 (1), 161-170</t>
  </si>
  <si>
    <t>Analysis of the Effect of Capital Structure, Growth and Firm Size on Profitability
H Sastra, N Muktiadji, F Stefanus
International Conference on Global Optimization and Its Applications 2021</t>
  </si>
  <si>
    <t>Pengaruh Loan To Deposit Ratio, Capital Adequacy Ratio, Dan Non Performing Loan Terhadap Profitabilitas Perbankan Yang Terdaftar Di Bursa Efek Indonesia (BEI) F Fanesha, N Muktiadji, G Hendrian
Jurnal Ilmiah Manajemen Kesatuan 9 (2), 131-140</t>
  </si>
  <si>
    <t>Analisis rasio LDR, Leverage dan Profitabilitas Untuk Menilai Pertumbuhan Laba R Septiana, N Muktiadji
Jurnal Ilmiah Manajemen Kesatuan 8 (2), 189-198</t>
  </si>
  <si>
    <t>The role of financial management accountability in enhancing organizational performance in Indonesia N MUKTIADJI, S MULYANI, MS DJANEGARA, B PAMUNGKAS
The Journal of Asian Finance, Economics and Business (JAFEB) 7 (12), 845-852</t>
  </si>
  <si>
    <t>PDoGgigAAAAJ</t>
  </si>
  <si>
    <t>Anggota Dewan Penasehat Ikatan Cendekiawan Muslim se- Indonesia
 (ICMI) Kecamatan Bogor Tengah Kota Bogor</t>
  </si>
  <si>
    <t>The Impact of Financial Literacy and Financial Inclusion on the Performance of MSME in Bogor City
D Astrini, R Puspitasari
Asian Journal of Economics, Business and Accounting 22 (23), 125-131</t>
  </si>
  <si>
    <t>Reviewer Jurnal Ilmiah Akuntansi Kesatuan</t>
  </si>
  <si>
    <t>Anggota Ikatan Sarjana Ekonomi Indonesia (ISEI)</t>
  </si>
  <si>
    <t>Pengaruh Struktur Modal, Keputusan Investasi, Profitabilitas Sebagai Variabel Intervening Terhadap Nilai Perusahaan,TC Putri, R Puspitasari
Jurnal Ilmiah Manajemen Kesatuan 10 (2), 255-272</t>
  </si>
  <si>
    <t>Editorial Board jurnal ilmiah manajemen kesatuan</t>
  </si>
  <si>
    <t>PATH ANALYSIS COMPARATIVE STUDY USING SPSS AND LISREL,AY Amwila, R Puspitasari
International Conference on Global Optimization and Its Applications 2021 …</t>
  </si>
  <si>
    <t>Analisis Perbandingan Kinerja Keuangan PT Bank Syariah Mandiri Dengan Menggunakan Pendekatan Laba Rugi Dan Nilai Tambah Periode Tahun 2016-2020,N Fitriani, R Puspitasari
Jurnal Ilmiah Akuntansi Kesatuan 9 (2), 335-346</t>
  </si>
  <si>
    <t>Dampak Literasi Dan Inkuisi Keuangan Terhadap Kinerja Pelaku UMKM Di Kota Bogor,R Puspitasari, D Astrini
Jurnal Ilmiah Manajemen Kesatuan 9 (2), 181-190</t>
  </si>
  <si>
    <t>Competency and quality of financial reporting management of Blud hospitals in west Java Province,R Puspitasari, W Yadiati, S Winarningsih
Utopía y Praxis Latinoamericana 26 (3), 37-46</t>
  </si>
  <si>
    <t>Collaborative Digital Marketing for Community Service to Support Promotion and Sales of Bogor City MSME Products with IBIK and UTHM
A Munawar, A Mekaniwati, B Setiawan, Y Nurendah, BH Rainanto, ...
JATI EMAS (Jurnal Aplikasi Teknik dan Pengabdian Masyarakat) 7 (3), 147-150</t>
  </si>
  <si>
    <t>GMtAZdgAAAAJ</t>
  </si>
  <si>
    <t>Editorial Board "Jurnal Ilmiah Akuntansi Kesatuan"</t>
  </si>
  <si>
    <t>Pengaruh Likuiditas, Leverage, dan Profitabilitas Terhadap Pengungkapan Sustainability Report: Studi Empiris Pada Sektor Perbankan Yang Terdaftar di BEI Periode 2017-2020</t>
  </si>
  <si>
    <t xml:space="preserve">
The Influence Of Corporate Governance and Corporate Characteristics On Technology Adoption (Case Study on MSMEs in Bogor City and Regency)</t>
  </si>
  <si>
    <t>Top management team (TMT) age diversity and firm performance: the moderating role of the effectiveness of TMT meetings
S Sutarti, A Syakhroza, V Diyanty, SA Dewo
Emerald Publishing Limited</t>
  </si>
  <si>
    <t>Pengaruh Ukuran Perusahaan Dan Corporate Governance Terhadap Manajemen Laba Di Industri Perbankan Indonesia: Studi Kasus Pada Industri Perbankan Yang Terdaftar Di BEI Pada …</t>
  </si>
  <si>
    <t>The Influence Of Corporate Governance and Corporate Characteristics On Technology Adoption (Case Study on MSMEs in Bogor City and Regency)</t>
  </si>
  <si>
    <t>Sustainability Management Accounting in Achieving Sustainable Development Goals: The Role of Performance Auditing in the Manufacturing Sector
AJ Pramono, Suwarno, F Amyar, R Friska
Sustainability 15 (13), 10082</t>
  </si>
  <si>
    <t>oO4uRaoAAAAJ</t>
  </si>
  <si>
    <t xml:space="preserve">Sebagai Dewan Pengurus Nasional Institut Pemeriksa Keuangan Negara </t>
  </si>
  <si>
    <t>The effect of environmental management accounting and control system integration on sustainability orientation through sectoral green economy mediation</t>
  </si>
  <si>
    <t>Sebagai Presenter pada the 7th Indonesian Finance Association (IFA) Internasional Conference dengan Topik "Finance,Capital Market, And Corporate In the Digital Transformation Era"</t>
  </si>
  <si>
    <t>Anggota Asosiasi Finansial Indonesia</t>
  </si>
  <si>
    <t>The effect of strategic management accounting on strategic supply chain through internal and external orientation
A Pramono, S Suwarno, F Amyar, P Lisdiono
Uncertain Supply Chain Management 11 (3), 1075-1084</t>
  </si>
  <si>
    <t>Sebagai Invited Speaker of Paralel Session Dalam Kegiatan The 10 th International Conference On Global Optimization And Its Application 2021 (ICOGOIA 2021) dengan Topik "The Role Of Multi - Disciplinary Science In Decision Making For Sustainable Development"</t>
  </si>
  <si>
    <t>Pengurus Kompartemen Akuntan Sektor Publik Ikatan Akuntan Indonesia (KASP IAI) Periode 2019-2023 (Kajian Kebijakan dan Implementasi Konsepsi Akuntansi Pemerintahan - Bidang Penelitian, Pengembangan, dan Pengabdian Masyarakat)</t>
  </si>
  <si>
    <t>Pengaruh Ukuran Perusahaan, Audit Tenure, Dan Profitabilitas Terhadap Audit Delay Pada Perusahaan Perbankan Yang Terdaftar Di Bursa Efek Indonesia Tahun 2017-2019
M Sulistiawati, F Amyar
Jurnal Ilmiah Akuntansi Kesatuan 10 (3), 585-596</t>
  </si>
  <si>
    <t>Sebagai Mitra Bestari Jurnal Tata Kelola dan Akuntabilitas Keuangan Negara pada Badan Pemeriksa Keuangan (BPK)</t>
  </si>
  <si>
    <t>Tim Teknis Bidang Standar Kompetensi pada Tim Teknis Panitia Kerja Komite Standar Pemeriksaan Keuangan Negara</t>
  </si>
  <si>
    <t>Government Audit Quality: Audit Expectation–Performance Gap
NN Hidayah, F Amyar, DHM Hasibuan
Asian Journal of Economics, Business and Accounting, 373-386</t>
  </si>
  <si>
    <t>Sebagai Opening speaker Dalam Kegiatan "Workshop Penulisan Abstrak dan Presentasi Seminar Nasional" yang diselenggarakan oleh ICoGOIA</t>
  </si>
  <si>
    <t>Pengaruh Opini Audit, Pergantian Manajemen, Ukuran Perusahaan dan Ukuran KAP terhadap Auditor Switching Pada Perusahaan Pertambangan T Hidayatulloh, F Amyar
Jurnal Ilmiah Akuntansi Kesatuan 10 (1), 171-180</t>
  </si>
  <si>
    <t>Pengaruh Profitabilitas, Leverage, Ukuran Perusahaan Terhadap Tax Avoidance Perusahaan Property dan Real Estate S Hermawan, S Sudradjat, F Amyar
Jurnal Ilmiah Akuntansi Kesatuan 9 (2), 359-372</t>
  </si>
  <si>
    <t>Pengaruh Fraud Diamond dan Gonetheory Terhadap Academic Fraud S Neva, F Amyar, HL Hernusa
JAS-PT (Jurnal Analisis Sistem Pendidikan Tinggi Indonesia) 5 (1), 29-38</t>
  </si>
  <si>
    <t>Analisis Faktor-Faktor Yang Mempengaruhi Kualitas Audit Internal Dalam Pengambilan Keputusan Laporan Keuangan Pada PT Damar Bandha Jaya Bogor AD Anwar, F Amyar
Jurnal Ilmiah Akuntansi Kesatuan 8 (1), 87-96</t>
  </si>
  <si>
    <t>Assessing the development of performance audit methodology in the supreme audit institution: The case of Indonesia N Andrianto, IP Sudjali, RL Karunia
Jurnal Tata Kelola Dan Akuntabilitas Keuangan Negara 7 (1), 19-37</t>
  </si>
  <si>
    <t>6XCnXxoAAAAJ</t>
  </si>
  <si>
    <t>Ketua Bidang Pembinaan Keanggotaan Ikatan Cendekiawan Muslim se-Indonesia (ICMI) Kecamatan Bogor Tengah Kota Bogor</t>
  </si>
  <si>
    <t xml:space="preserve">Pengaruh Sikap Konsumen Terhadap Iklan Televisi dan Minat Beli Suatu Produk
N Nurtiah, F Abdillah
Journal of Management: Small and Medium Enterprises (SMEs) 14 (3), 351-363        </t>
  </si>
  <si>
    <t>BWLLjgQAAAAJ</t>
  </si>
  <si>
    <t>Bibliometric analysis of carbon accounting research
K Kuriawan, H Subowo, I Firmansyah
International Journal of Energy Economics and Policy 12 (3), 482-489</t>
  </si>
  <si>
    <t>QPJJNqoAAAAJ</t>
  </si>
  <si>
    <t>Anggota Badan Pemeriksa Keuangan (BPK) RI</t>
  </si>
  <si>
    <t xml:space="preserve">Tenaga Ahli dalam Kegiatan kajian penilaian Resilience PEMDA Provinsi dan Kabupaten Kota di Provinsi Kalimatan Utara </t>
  </si>
  <si>
    <t>z_aahGUAAAAJ</t>
  </si>
  <si>
    <t>Anggota IAI</t>
  </si>
  <si>
    <t>EDITORIAL ADVISORY "Jurnal Ilmiah Manajemen Kesatuan"</t>
  </si>
  <si>
    <t>The Role of the Audit Committee to Increase the Influence of Audit Quality and Internal Control on Earning Management
T Sitanggang, T Aryati, B Pamungkas, S Agoes
Technium Soc. Sci. J. 29, 399</t>
  </si>
  <si>
    <t>PEER REVIEWER "Jurnal Informatika Kesatuan"</t>
  </si>
  <si>
    <t>Analysis of the RBA implementation and the preparation of an audit program at the Ministry of Villages, Development of Disadvantaged Regions and Transmigration
NMT Nugraheni, B Pamungkas
Jurnal Tata Kelola dan Akuntabilitas Keuangan Negara 7 (1), 77-93</t>
  </si>
  <si>
    <t>The Effect of Activity Ratios to Company Profitability in the Trading, Services, and Investment Sectors BS Marpaung, DHM Hasibuan
 Journal of Accounting, Business and Finance Research 11 (1), 38-45</t>
  </si>
  <si>
    <t>Pelatihan Keterampilan Membawa Nilai bagi UMKM Kota Bogor</t>
  </si>
  <si>
    <t>Pembina Koperasi Harapan Bogor</t>
  </si>
  <si>
    <t>Narasumber Digital Marketing dan Inovasi Produksi UMKM SSaeka Angelina (Sepatu Sandal Dampingan UMKN Kota Bogor) dalam Meningkatkan Penjualan</t>
  </si>
  <si>
    <t>“Pelatihan Implementasi "Green Idea" pada produk rumahan masyarakat di desa Pasir Buncir Kecamatan Caringin, Sukabumi - dalam upaya mendukung sektor pariwisata ramah lingkungan di Kabupaten Bogor”</t>
  </si>
  <si>
    <t>Narasumber dalam Pendampingan Pemadanan NIK dan NPWP Bagi Wajib Pajak Orang Pribadi Di Lingkungan Yayasan Al ‘Aadiyaat Bogor</t>
  </si>
  <si>
    <t>Digital Marketing dan Inovasi Produksi UMKM SSaeka Angelina (Sepatu Sandal Dampingan UMKN Kota Bogor) dalam Meningkatkan Penjualan</t>
  </si>
  <si>
    <t>Enchancing the competitiveness of Malaysian and Indonesian MSMEs through governance and digitalization</t>
  </si>
  <si>
    <t>Work-Shop Public Speaking Skill</t>
  </si>
  <si>
    <t>Narasumber kegiatan UMKM Juara Kota Bogor Tahun 2022</t>
  </si>
  <si>
    <t>Pendampingan Digital Marketing sebagai Strategi Meningkatkan Omset pada UMKM Kelurahan Gudang</t>
  </si>
  <si>
    <t>Narasumber dalam Pelatihan kepada Karyawan PT. INTI ARANA INGRESIENTS mengenai Pengetahuan Dasar Ekspor-Impor</t>
  </si>
  <si>
    <t>Narasumber dalam Pendampingan Digital Marketing sebagai Strategi Meningkatkan Omset pada UMKM Kelurahan Gudang</t>
  </si>
  <si>
    <t>Pembina UMKM SSaeka Angelina</t>
  </si>
  <si>
    <t>Narasumber dalam Digital Marketing dan Inovasi Produksi UMKM SSaeka Angelina (Sepatu Sandal Dampingan UMKN Kota Bogor) dalam Meningkatkan Penjualan</t>
  </si>
  <si>
    <t>Strategi Promosi UMKM Di Era Covid -19</t>
  </si>
  <si>
    <t>Pembicara Tamu mata kuliah Riset dan Statistik Terapan "Pemodelan Persamaan Struktural (Structural Equation Modeling) Dalam Penelitian Manajemen dan Bisnis"</t>
  </si>
  <si>
    <t>Pendampingan Penggunaan Media Sosial Dalam Menciptakan Awareness Konsumen Bagi Usaha Mikro di wilayah Kelurahan Sukahati</t>
  </si>
  <si>
    <t>Narasumber pada Workshop Tindak Lanjut Penyiapan
 Pelaksanaan Audit Komunikasi DJP</t>
  </si>
  <si>
    <t>Optimalisasi Hilirisasi Bisnis Maggot melalui 
 Peningkatan Sarana dan Prasarana, Tata Kelola 
 dan Strategi Pemasaran Berbasis Digital Pada 
 Bank Sampah Unit Siliwangi Bogor.</t>
  </si>
  <si>
    <t>Narasumber dalam kegiatan marketing strategy for SME's &amp; Start-up dalam kegiatan bright cube</t>
  </si>
  <si>
    <t>Narasumber dalam Workshop Penulisan Artikel Ilmiah dan Pencegahan Plagiasi”,</t>
  </si>
  <si>
    <t>Workshop Publikasi Hasil Penelitian pada Jurnal Scopus dan Sinta</t>
  </si>
  <si>
    <t>Pengolahan Analisis data dengan SPSS dan Smart PLS</t>
  </si>
  <si>
    <t>Tim Pengusul "Optimalisasi Hilirisasi Bisnis Maggot melalui Peningkatan Sarana dan Prasarana, Tata Kelola dan Strategi Pemasaran Berbasis Digital Pada Bank Sampah Unit Siliwangi Bogor".</t>
  </si>
  <si>
    <t>Pelatihan Peningkatan Pengetahuan
 Tentang Pembukuan Keuangan Dan Laporan Keuangan
 Bagi Karyawan PT. Mahatani Di Kota Bogor</t>
  </si>
  <si>
    <t>Membangun Jiwa Kewirausahaan dan Strategi Bisnis UMKM Kota Bogor</t>
  </si>
  <si>
    <t>Narasumber Membangun Jiwa Kewirausahaan dan Strategi Bisnis UMKM Kota Bogor</t>
  </si>
  <si>
    <t>Pendampingan Penggunaan Social Media Marketing Bagi UMKM Kota Bogor</t>
  </si>
  <si>
    <t>Penguji Eksternal Uji Kompetensi dalam bidang Keahlian Otomatisasi dan Tata Kelola Perkantoran di SMK Zafirah</t>
  </si>
  <si>
    <t>Pendampingan Pemanfaatan Profil Bisnis (Google Bisnisku) Dalam Pengembangan UMKM Juara Jawa Barat</t>
  </si>
  <si>
    <t>PENGUJI EKSTERNAL UJIKOM SMK INFORMATIKA BINA GENERASI BOGOR</t>
  </si>
  <si>
    <t>Pendampingan Pelaksanaan Asesmen Dalam UJIKOM SMK Informatika Bina Generasi Bogor</t>
  </si>
  <si>
    <t>Penguji Eksternal Uji Kompetensi Program Keahlian Teknik Komputer dan Jaringan dan Multimedia di SMK Informatika Bina Generasi</t>
  </si>
  <si>
    <t>Penguji Eksternal Uji Kompetensi Program Keahlian Teknik Komputer dan Jaringan dan Multimedia di SMK Zafirah</t>
  </si>
  <si>
    <t>Penggunaan Butter Fly Soldiers (BSF) Dalam Mengolah Sampah di Perumahan Mutiara Bogor Raya</t>
  </si>
  <si>
    <t>Pengurus dalam Pojok UMKM</t>
  </si>
  <si>
    <t>Penguji Eksternal dalam pendampingan asesmen Uji Kompetensi di SMK Telekomedika bogor</t>
  </si>
  <si>
    <t>Pendampingan Dasar Organisasi dan SDM Bagi UMKM Kota Bogor</t>
  </si>
  <si>
    <t>Narasumber dalam Pembinaan Organisasi Sosial Kemasyarakatan Mengenai Dampak Pandemi Covid-19 Terhadap Budaya Organisasi Di Kecamatan Tamansari Kabupaten Bogor</t>
  </si>
  <si>
    <t>Manajemen Keuangan (Laporan Keuangan Sederhana UMKM)</t>
  </si>
  <si>
    <t>Penguji Eksternal Uji Kompetensi Keahlian) Mandiri Kompetensi Otomatisasi Tata Kelola Perkantoran (OTKP) di SMK Sirojul Huda 2 Bogor</t>
  </si>
  <si>
    <t>Peningkatan kualitas SDM untuk penjualan Eksport UMKM Kota Bogor</t>
  </si>
  <si>
    <t>Peningkatan kinerja keuangan usaha Maggot pada Bank Sampah Siliwangi</t>
  </si>
  <si>
    <t>Pendampingan Pelaksanaan Asesmen Dalam Ujikom SMK Informatika Bina Generasi Bogor</t>
  </si>
  <si>
    <t>Pembinaan Organisasi Sosial Kemasyarakatan Mengenai Dampak Pandemi Covid-19 Terhadap Budaya Organisasi Di Kecamatan Tamansari Kabupaten Bogor</t>
  </si>
  <si>
    <t>Pelatihan Pencatatan Keuangan dan Pengembangan Intrepreuner bagi karang Taruna Kelurahan Gudang Kota Bogor</t>
  </si>
  <si>
    <t>Narasumber pendampingan Usaha Mikro Kecil dan Menengah (UMKM) dalam Meningkatkan Kualitas Produk di Kota Bogor</t>
  </si>
  <si>
    <t>Narasumber dalam Pelatihan Peningkatan Pengetahuan Tentang Pembukuan Keuangan Dan Laporan Keuangan Bagi Karyawan PT Mahatani di Kota Bogor</t>
  </si>
  <si>
    <t>Pengabdian Masyarakat melalui " Bincang-Bincang Seputar dunia Usaha" Bersama Dinas Koperasi dan UMKM Kota Bogor</t>
  </si>
  <si>
    <t>Presenter "Community Empowerment Through Assisting in Production Costs, Business Digital, Governance and Cultural Product Tourism (Batik)</t>
  </si>
  <si>
    <t>Community Empowerment Through Assisting in Production Costs, Business Digital, Governance and Cultural Product Tourism (Batik)</t>
  </si>
  <si>
    <t>Penguji Eksternal jurusan otomatisasi tata kelola perkantoran dalam uji kompetensi kejuruan SMK Yapisa Megamendung</t>
  </si>
  <si>
    <t>Kemampuan berbahasa Inggris untuk mendukung pengembangan karir internasional dan/atau beasiswa ke luar negeri</t>
  </si>
  <si>
    <t>Penilai Bagi Sesi Pembentangan Video Bagi Projek Sulam/Rajut Kitabantudesa 2022</t>
  </si>
  <si>
    <t>Pendampingan Masyarakat dalam Manajemen Pengelolaan Hidroponik Tanaman Sayuran</t>
  </si>
  <si>
    <t>Pendampingan Masyarakat dalam Pengembangan Wisata Kuliner Legendaris di Suryakencana Kota Bogor</t>
  </si>
  <si>
    <t>Pendampingan penentuan Harga Pokok Produksi dan Harga Pokok Penjualan bagi UMKM Kota Bogor</t>
  </si>
  <si>
    <t>Narasumber Pendampingan penentuan Harga Pokok Produksi dan Harga Pokok Penjualan bagi UMKM Kota Bogor</t>
  </si>
  <si>
    <t>Pendampingan Usaha Mikro Kecil dan Menengah dalam Meningkatkan Kualitas Produk Kelurahan Gudang Kota Bogor</t>
  </si>
  <si>
    <t>Honourable speaker in investment momentum in Indonesia - Opportunity after covid-19 pandemic</t>
  </si>
  <si>
    <t>Pemberdayaan Masyarakat dalam Pengelolaan Destinasi Pariwisata
 Kabupaten/Kota (Pengembangan Desa Wisata Angkatan 1) Tahun 2023</t>
  </si>
  <si>
    <t>Penguji Eksternal Uji Kompetensi Keahlian Bisnis Daring dan Pemasaran DI SMK Kamandaka Bogor</t>
  </si>
  <si>
    <t>Pendampingan Dan pelatihan Inovasi Kemasan Produk bagi UMKM Kota Bogor</t>
  </si>
  <si>
    <t>Koordinator Daerah dan Pendamping UMKM Juara Tahun 2022</t>
  </si>
  <si>
    <t>PKM Klinik Untuk Menciptakan Pengusaha Unggul (KUMPUL) Bagi Pelaku UMKM dan IKM di Wilayah Dinas Koperasi dan UMKM Kota Bogor “Perkembangan Merek Dan Kemasan (Packaging)”</t>
  </si>
  <si>
    <t>Pendampingan Pengembangan Kemasan Produk UMKM Kota Bogor</t>
  </si>
  <si>
    <t>Pendampingan Standarisasi Dapur Industri pada UKM Kampung Cincau RW 02, RW 08 dan RW 09 menuju Pembentukan Destinasi Sentra Kuliner Kota Bogor.</t>
  </si>
  <si>
    <t>Pelatihan Digital Marketing Bagi Karyawan PT Mahatani Bogor di Era Pandemi Covid 19</t>
  </si>
  <si>
    <t>Narasumber dalam Pelatihan Digital Marketing Bagi Karyawan PT Mahatani Bogor di Era Pandemi Covid 19</t>
  </si>
  <si>
    <t>Pendampingan pengelolaan Keuangan Sederhana bagi UMKM Kota Bogor</t>
  </si>
  <si>
    <t>Pendampingan Pengendalian Internal Piutang untuk Mengurangi Piutang Tak Tertagih bagi karyawan PT. Enseval Putera Megatrading Tbk,</t>
  </si>
  <si>
    <t>Peningkatan Kapabilitas UMKM Binaan Rumah Kreatif Bogor dalam Pemasaran produk dan Jasa</t>
  </si>
  <si>
    <t>Pembina Ikatan Pengusaha Muslimah</t>
  </si>
  <si>
    <t>Penguji Eksternal dalam Asesmen Uji Kompetensi bidang Keahlian Otomatisasi dan Tata Kelola Perkantoran di SMK Yaspi Bogor</t>
  </si>
  <si>
    <t>Pelatihan Inovasi Pengembangan Budi Daya Lidah Buaya Kepada Komunitas Petani Wanita dan UMKM Kota Bogor</t>
  </si>
  <si>
    <t>Pendamping dan Duta Promosi UMKM, Pentas Seni Budaya, Konferensi Yala dan Kunjungan Inisiasi Kerjasama dengan Prince of Songkhla University Thailand dalam Kegiatan Melayu Day Yala 8th</t>
  </si>
  <si>
    <t>Pemanfaatan Digital Marketing UMKM Berbasis Kearifan Lokal Batik Bogor Melalui Media Sosial</t>
  </si>
  <si>
    <t>PKM Pelatihan Tata Kelola Keuangan dan Digitalisasi Bisnis agrowisata UMKM Desa Cimande Kabupaten Bogor</t>
  </si>
  <si>
    <t>Workshop Pertukaran Budaya Indonesia-Thailand melalui Aplikasi Bisnis Akibat Perubahan Sosial Kerja Sama PKM Internasional</t>
  </si>
  <si>
    <t>Sosialisasi Edukasi Pasar Modal Di Kalangan Pelajar Tingkat Menengah Atas SMA Negeri 1 Babakan Madang</t>
  </si>
  <si>
    <t>Asesor Eskternal kegiatan sertifikasi siswa kompetensi keahlian Otomatisasi dan Tata Kelola Perkantoran di SMKS 1 Dasa Semesta</t>
  </si>
  <si>
    <t>Pelatihan untuk mengedukasi kaum milenial dalam meningkatkan literasi berinvestasi khususnya di Pasar Modal</t>
  </si>
  <si>
    <t>Pengelolaan Keuangan Bisnis Khususnya Modal Kerja Untuk Meningkatkan Skala Usaha Pada UMKM Kampung Cincau Kota Bogor</t>
  </si>
  <si>
    <t>Narasumber bincang jumat bisnis sentra UMKM Bank BJB "Membangun Bisnis UMKM Totalitas bukan Formalitas" diselenggarakan oleh Bank BJB.</t>
  </si>
  <si>
    <t>Narasumber kegiatan Seminar tentang Kewirausahaan dan Digital Marketing bagi Siswa/i SMK Amaliah</t>
  </si>
  <si>
    <t>Narasumber Seminar Digital Marketing bagi Siswa/i SMK Informatika Bina Generasi 1&amp;2</t>
  </si>
  <si>
    <t>Pelatihan Memahami Peran Penting Piutang dalam Perusahaan Pada PT. Enseval Putera Megatrading Tbl Cabang Bogor</t>
  </si>
  <si>
    <t>Narasumber dalam Pelatihan Memahami Peran Penting Piutang dalam Perusahaan Pada PT. Enseval Putera Megatrading Tbl Cabang Bogor</t>
  </si>
  <si>
    <t>Narasumber dalam Pengendalian Internal Piutang untuk mengurangi Bad Debt</t>
  </si>
  <si>
    <t>Pendampingan Perhitungan HPP Bagi UMKM Kota Bogor</t>
  </si>
  <si>
    <t>Narasumber dalam Acara Kajian dan Diskusi Ilmiah"Analisis Penerapan eSPT dan PPS dalam Peningkatan Pendapatan Negara"</t>
  </si>
  <si>
    <t>Pendampingan Pelatihan Pengisian SPT WP-OP Untuk Relawan Pajak 2021 Pada Mahasiswa IBI Kesatuan Di Bogor.</t>
  </si>
  <si>
    <t>Pemateri Small Businessmentoring Class#1
 Dasar-Dasar Keuangan Bisnis</t>
  </si>
  <si>
    <t>Pelatihan Pengisian eSPT untuk Pelaku UMKM di Kota Bogor</t>
  </si>
  <si>
    <t>Pendampingan Pelatihan Dasar-Dasar Laporan Keuangan Bisnis Bagi UMKM Binaan Kampus IBI Kesatuan - Bogor</t>
  </si>
  <si>
    <t>MANAJEMEN KEUANGAN (LAPORAN KEUANGAN SEDERHANA UMKM)</t>
  </si>
  <si>
    <t>Pelatihan Peningkatan kemampuan menyusun laporan Keuangan Pelaku UMKM Kampung Cincau Kelurahan Gudang-Kota Bogor</t>
  </si>
  <si>
    <t>Penerapan Profesionalime Prinsip-prinsip MSDM Dari Pemasaran Demi Mutu Sekolah Yayasan Sediahardja Kota Bogor</t>
  </si>
  <si>
    <t>Pengurus Yayasan Sediahardja (konfirmasi)</t>
  </si>
  <si>
    <t>Narasumber dalam kegiatan pelatihan penyusunan visi misi institusi STMIK Surya Intan Kotabumi</t>
  </si>
  <si>
    <t>Peningkatan Ketahanan Pangan Dan Gizi Masyarakat Era Covid 19 Pendekatan Strategi Pemasaran Dan Kepemimpinan Humanis Di Taman Darmaga Permai RT 005/003 Desa Cihideung Hilir Kecamatan Ciampea Kabupaten Bogor</t>
  </si>
  <si>
    <t>Pembina Kampung labirin</t>
  </si>
  <si>
    <t>Inovasi Kemasan Dan Pemasaran Berbasis Teknologi Kunci Pengembangan Produk UMKM Kota Bogor</t>
  </si>
  <si>
    <t>Narasumber dalam Pelatihan Keterampilan Membawa Nilai bagi UMKM Kota Bogor</t>
  </si>
  <si>
    <t>Pengembangan Kualitas Produk UMKM Melalui Inovasi Kemasan dan Digital Marketing Kelurahan Gudang Kota Bogor</t>
  </si>
  <si>
    <t>Narasumber dalam Pengembangan Kualitas Produk UMKM Melalui Inovasi Kemasan dan Digital Marketing Kelurahan Gudang Kota Bogor</t>
  </si>
  <si>
    <t>Narasumber dalam Pelatihan Tentang Teknik Mengakses Permodalan Perbankan ( PT Mahatani) Bogor</t>
  </si>
  <si>
    <t>Speaker in the webinar session entitled strengthening access to finance forACTION project beneficiary groups</t>
  </si>
  <si>
    <t>Pelatihan Kewirausahaan UKM Dalam Upaya Mendukung Pengembangan Kampung Wisata di Kota Bogor Bersama Dinas Pariwisata dan Kebudayaan ( DISPARHUB) Kota Bogor</t>
  </si>
  <si>
    <t>Narasumber Dalam Pelatihan Permohonan Kredit Usaha Rakyat Bagi UKM Kampung Wisata di Kota Bogor</t>
  </si>
  <si>
    <t>Diseminasi gemar menabung untuk siswa Madrasah Aliyah guna mendukung kebiasaan hidup hemat dan produktif</t>
  </si>
  <si>
    <t>Sosialisasi Pengenalan Instrumen Investasi Reksa Dana Kepada Pegawai PT. Reasuransi Nasional Indonesia</t>
  </si>
  <si>
    <t>Pelatihan Pembuatan E-Katalog Sebagai Media Penjualan Online Pada Usaha Mikro Kecil Menengah Kampung Cincau Kelurahan Gudang Kota Bogor</t>
  </si>
  <si>
    <t>Peningkatan kapabilitas UMKM Binaan Rumah Kreatif Bogor Dalam Melakukan Analisa Laporan Keuangan</t>
  </si>
  <si>
    <t>Penguji Eksternal dalam Uji Kompetensi Keahlian Otomatisasi Tata Kelola Perkantoran di SMK Yapisa Terpadu Megamendung</t>
  </si>
  <si>
    <t>Pelatihan Layanan Urunan Dana (Equity Crowdfunding) Sebagai Alternative Sumber Pendanaan Umkm Untuk Naik Kelas</t>
  </si>
  <si>
    <t>Narasumber dalam pelatihan analisis laporan keuangan untuk UMKM Binaan Rumah BUMN Mandiri</t>
  </si>
  <si>
    <t>Pembicara dalam acara galeri investasi forum 2022 "Inovasi untuk Prestasi" yang diselenggarakan oleh PT. MNC Sekuritas</t>
  </si>
  <si>
    <t>Pelatihan Pelaku UMKM Kota Bogor tentang Strategi Diferensiasi dan Positioning untuk bertahan dan menang</t>
  </si>
  <si>
    <t>Pembina Kampung labirin
 (konfirmasi)</t>
  </si>
  <si>
    <t>Presenter "Community Empowerment Through Assisting in Production Costs, Business Digital, Governance and Cultural Product Tourism (Batik)"</t>
  </si>
  <si>
    <t>Narsumber dalam Kemampuan berbahasa Inggris untuk mendukung pengembangan karir internasional dan/atau beasiswa ke luar negeri</t>
  </si>
  <si>
    <t>Pendampingan Dalam Upaya Melejitkan Penjualan Online Bagi UMKM Kota Bogor Melalui Platform Blibli.Com</t>
  </si>
  <si>
    <t>Narsumber dalam Pelatihan Pelaku UMKM Kota Bogor tentang Strategi Diferensiasi dan Positioning untuk bertahan dan menang</t>
  </si>
  <si>
    <t>Pelatihan Dasar SDM Kepariwisataan bagi Masyarakat, Guru dan Pelajar (Mahasiswa dan/atau Siswa) dengan Tema “Trend Pariwisata Sekarang dan Masa Depan”</t>
  </si>
  <si>
    <t>Pelatihan Tata Kelola, Bisnis dan Pemasaran Kampung Wisata di Kota Bogor</t>
  </si>
  <si>
    <t>Pemasaran Digital untuk Kampung Wisata Labirin Kota Bogor Digital Marketing for the Labyrinth Tourism Village of Bogor City</t>
  </si>
  <si>
    <t>PENDAMPINGAN UMKM UNTUK MENINGKATKAN SKALA USAHA
 KEDAI KEBAB &amp; BURGER</t>
  </si>
  <si>
    <t>Menjadi Penguji Eksternal dalam Ujikom SMK Yapisa Mega Mendung bidang Otomatisasi dan Tata Kelola Perkantoran</t>
  </si>
  <si>
    <t>Pengembangkan kompetensi kewirausahaan santri melalui plaform digital pada Pondok Pesantren Al Mahali, Cisarua-Bogor</t>
  </si>
  <si>
    <t>Narasumber dalam Pengembangkan kompetensi kewirausahaan santri melalui plaform digital pada Pondok Pesantren Al Mahali, Cisarua-Bogor</t>
  </si>
  <si>
    <t>Pendampingan Usaha Mikro Kecil dan Menengah (UMKM) dalam Meningkatkan Kualitas Produk di Kota Bogor</t>
  </si>
  <si>
    <t>Pendampingan dan Pelaporan SPT Tahunan Wajib Pajak Orang Pribadi pada Guru Tetap di Yayasan Al Aadiyaat Bogor</t>
  </si>
  <si>
    <t>Ketua Majelis GK Kartini</t>
  </si>
  <si>
    <t>Narasumber dalam Pendampingan dan Pelaporan SPT Tahunan Wajib Pajak Orang Pribadi pada Guru Tetap di Yayasan Al Aadiyaat Bogor</t>
  </si>
  <si>
    <t>Pelatihan PSAK 24 Imbalan Kerja</t>
  </si>
  <si>
    <t>Ketua Tim Kegiatan kajian penilaian Resilience PEMDA Provinsi dan Kabupaten Kota di Provinsi Kalimatan Utara</t>
  </si>
  <si>
    <t>Tenaga ahli Badan Reserse Kriminal Polri Direktorat Tindak Pidana Korupsi</t>
  </si>
  <si>
    <t>Pendampingan dan Pelaporan SPT Tahunan Wajib Pajak Orang Pribadi pada Guru Tetap di Yayasan Al 'Aadiyaat</t>
  </si>
  <si>
    <t>Anggota Pembina Yayasan Sulaemani</t>
  </si>
  <si>
    <t>Narasumber Pendampingan dan Pelaporan SPT Tahunan Wajib Pajak Orang Pribadi pada Guru Tetap di Yayasan Al 'Aadiyaat</t>
  </si>
  <si>
    <t>International Community Service Sustainable Leadership Program yang diselenggarakan APSSAI, Universitas Udayana, IAI KAPd, IAI Wilayah Bali dan Open Flow Learning Centre</t>
  </si>
  <si>
    <t>Anggota Pembina Yayasan PIPAYA (Paguyuban Ibu Peduli Anak Yatim)</t>
  </si>
  <si>
    <t>Peserta Internationall Community Service Sustainable Leadership Program yang diselenggarakan APSSAI, Universitas Udayana, IAI KAPd, IAI Wilayah Bali dan Open Flow Learning Centre</t>
  </si>
  <si>
    <t>Bendahara PSAA (Panti Sosial Asuhan Anak) Al 'Aadiyaat</t>
  </si>
  <si>
    <t>Sekretaris dalam Kegiatan kajian penilaian Resilience PEMDA Provinsi dan Kabupaten Kota di Provinsi Kalimatan Utara</t>
  </si>
  <si>
    <t>Ketua Komite Sekolah SMK Pandu</t>
  </si>
  <si>
    <t>Bendahara Koperasi Subulussalam</t>
  </si>
  <si>
    <t>Community Empowerment Through Assisting in Production Costs, Business Digital, Governance and Cultural Product Tourism (Batik).</t>
  </si>
  <si>
    <t>Sekretaris Dewan Kemakmuran Masjid NURUL MAAI Perusahaan Umum Daerah Tirta Pakuan Bogor</t>
  </si>
  <si>
    <t>HARGA POKOK PRODUKSI DAN HARGAJUAL DI LEMBAGA RISET Bagi Karyawan PT. Riset Perkebunan Nusantara</t>
  </si>
  <si>
    <t>Narasumber Pelatihan Bidang HARGA POKOK PRODUKSI DAN HARGAJUAL DI LEMBAGA RISET Bagi Karyawan PT. Riset Perkebunan Nusantara</t>
  </si>
  <si>
    <t>Narasumber Pelatihan Tahap I - Dalam Rangka Pelaksanaan Komponen 2 (Bantuan Teknis dan peningkatan Kapasitas) Kegiatan National Urban Water Supply Project (NUWSP) - 2021</t>
  </si>
  <si>
    <t>Narasumber Pelatihan Tahap II - Dalam Rangka Pelaksanaan Komponen 2 (Bantuan Teknis dan peningkatan Kapasitas) Kegiatan National Urban Water Supply Project (NUWSP) - 2021</t>
  </si>
  <si>
    <t>Narasumber Pelatihan Tahap III - Dalam Rangka Pelaksanaan Komponen 2 (Bantuan Teknis dan peningkatan Kapasitas) Kegiatan National Urban Water Supply Project (NUWSP)</t>
  </si>
  <si>
    <t>Narasumber Pelatihan Tahap IV - Dalam Rangka Pelaksanaan Komponen 2 (Bantuan Teknis dan peningkatan Kapasitas) Kegiatan National Urban Water Supply Project (NUWSP)</t>
  </si>
  <si>
    <t>Narasumber Pelatihan Bidang Keuangan, Akuntansi, Produksi dan Usaha yang diselenggarakan oleh PT. Riset Perkebunan Nusantara</t>
  </si>
  <si>
    <t>Narasumber Workshop Tata Kelola Peningkatan Kualitas Pengelolaan Air Minum Perkotaan (Good Corporate Governance) Kegiatan Nasional Urban Water Supply Project (NUWSP)</t>
  </si>
  <si>
    <t>Bimbingan Teknis Penyusunan Keuangan BUMD - Air Minum Berbasis SAK (ETAP/EP)</t>
  </si>
  <si>
    <t>Pembekalan untuk Uji Kompetensi Ahli Manajemen Air Minum Tingkat Muda</t>
  </si>
  <si>
    <t>Pelatihan Manajemen Air Minum Berbasis Kompetensi Tingkat Madya Angkatan ke 113</t>
  </si>
  <si>
    <t>Pelatihan Pemahaman dan Analisa Laporan Keuangan bagi Internal Auditor PT. Riset Perkebunan Nusantara</t>
  </si>
  <si>
    <t>Tenaga ahli dalam Kegiatan kajian penilaian Resilience PEMDA Provinsi dan Kabupaten Kota di Provinsi Kalimatan Utara</t>
  </si>
  <si>
    <t>Pelatihan Tugas dan Fungsi Internal Audit Serta Perencanaan Audit bagi Internal Auditor PT. Riset Perkebunan Nusantara</t>
  </si>
  <si>
    <t>Narasumber dalam Pelatihan Pemahaman dan Analisa Laporan Keuangan bagi Internal Auditor PT. Riset Perkebunan Nusantara</t>
  </si>
  <si>
    <t>Penyuluhan Konsep Pengelolaan Sampah berbasis SIAM (system informasi Akuntansi Manajemen) dengan aplikasi mobile phone</t>
  </si>
  <si>
    <t>Pelatihan Sustainability Reporting dan audit extended external reporting melalui Webinar Tantangan &amp; Peluang Profesi Akuntan Indonesia.</t>
  </si>
  <si>
    <t>Pelatihan Implementasi Google My Business dan pendampingan pembuatan account platform e-commerce sebagai Media Digital Marketing pada Toko Pertanian Duta Tani Kota Bogor</t>
  </si>
  <si>
    <t>Sosialisasi Penggunaan WA Business kepada pelaku UMKM Kampung Cincau Kelurahan Gudang –Kota Bogor</t>
  </si>
  <si>
    <t>Pembina BSU Siliwangi</t>
  </si>
  <si>
    <t>Narasumber dalam Pendampingan Pengembangan Kemasan Produk UMKM Kota Bogor</t>
  </si>
  <si>
    <t>Narasumber Peningkatan kinerja keuangan usaha Maggot pada Bank Sampah Siliwangi</t>
  </si>
  <si>
    <t>Optimalisasi Hilirisasi Bisnis Maggot melalui Peningkatan Sarana dan Prasarana, Tata Kelola dan Strategi Pemasaran Berbasis Digital Pada Bank Sampah Unit Siliwangi Bogor".</t>
  </si>
  <si>
    <t>Pelatihan PSAK 72 Pendapatan dari Kontrak dengan Pelanggan</t>
  </si>
  <si>
    <t>Pelatihan dan Pendampingan Pembukuan Keuangan Digital Menggunakan Aplikasi Buku Kas Bagi UMKM Kelurahan Gudang Kota Bogor</t>
  </si>
  <si>
    <t>Strategi Pengembangan Bauran Pemasaran Untuk Peningkatkan Omzet UMKM</t>
  </si>
  <si>
    <t>Pengurus Koperasi Harapan Bogor</t>
  </si>
  <si>
    <t>Narasumber dalam Strategi Pengembangan Bauran Pemasaran Untuk Peningkatkan Omzet UMKM</t>
  </si>
  <si>
    <t>Inovasi Kemasan dan Pemasaran Berbasis Teknologi Kunci Pengembangan Produk UMKM Kota Bogor</t>
  </si>
  <si>
    <t>Narasumber dalam Inovasi Kemasan dan Pemasaran Berbasis Teknologi Kunci Pengembangan Produk UMKM Kota Bogor</t>
  </si>
  <si>
    <t>Pelatihan Pemasaran Berbasis E-Commerce dan Marketplace Sebagai Solusi Membangun Pertumbuhan Ekonomi UMKM di Era Pandemi (UMKM Bogor)</t>
  </si>
  <si>
    <t>Mengembangkan kompetensi kewirausahaan santri melalui plaform digital pada Pondok Pesantren Al Mahali, Cisarua-Bogor</t>
  </si>
  <si>
    <t>Pelatihan Digital Marketing Dalam Mendukung Bauran Promosi UMKM Kota Bogor</t>
  </si>
  <si>
    <t>Optimalisasi Hilirisasi Bisnis Maggot melalui Peningkatan Sarana dan Prasarana, Tata Kelola dan Strategi Pemasaran Berbasis Digital Pada Bank Sampah Unit Siliwangi Bogor.</t>
  </si>
  <si>
    <t>Narasumber dalam Peningkatan Kapabilitas UMKM Binaan Rumah Kreatif Bogor dalam Pemasaran produk dan Jasa</t>
  </si>
  <si>
    <t>Pendampingan Pemanfaatan Instagram Sebagai Platform Promosi Produk UMKM Kota Bogor</t>
  </si>
  <si>
    <t>Narasumber dalam Pendampingan Pemanfaatan Instagram Sebagai Platform Promosi Produk UMKM Kota Bogor</t>
  </si>
  <si>
    <t>PKM - Pengembangan Merek dan Kemasan Bagi UMKM Kota Bogor</t>
  </si>
  <si>
    <t>Ketua Koperasi Kokpardos IBI Kesatuan</t>
  </si>
  <si>
    <t>Peserta Melayu Day, Price of Songkla University, di Hay Thai, Thailand</t>
  </si>
  <si>
    <t>Peserta International Community Service Sustainable Leadership Program yang diselenggarakan APSSAI, Universitas Udayana, IAI KAPd, IAI Wilayah Bali dan Open Flow Learning Centre</t>
  </si>
  <si>
    <t>Tenaga ahli dalam Kegiatan Workshop penyusunan strategi untuk menjadi agile dan berkelanjutan di era dinamis dan penuh ketidakpastian bagi PEMDA Provinsi dan Kabupaten Kota di Provinsi Kalimatan Utara</t>
  </si>
  <si>
    <t>Tenaga Ahili Yayasan Al Ma'moen</t>
  </si>
  <si>
    <t>Narasumber dalam kegiatan PkM Pengembangan Usaha Melalui Perbaikan Sistem Tata Kelola, Peningkatan Kompetensi Kewirausahaan Dan Pemanfaatan Teknologi Pada Unit Pengelola Dan Unit Usaha Ibu Ibu Anggota Kelompok UPPKS Matahari RW 02 Desa Bitungsari</t>
  </si>
  <si>
    <t>PkM Pengembangan Usaha Melalui Perbaikan Sistem Tata Kelola, Peningkatan Kompetensi Kewirausahaan Dan Pemanfaatan Teknologi Pada Unit Pengelola Dan Unit Usaha Ibu Ibu Anggota Kelompok UPPKS Matahari RW 02 Desa Bitungsari</t>
  </si>
  <si>
    <t>Dewan Penasihat UPPKS Matahari</t>
  </si>
  <si>
    <t>Narasumber dalam kegiatan Pelaksanaan Pelatihan Tata Kelola dan Penyusunan Laporan Keuangan pada Yayasan Raden Haji Ma'moen Ama Waas Al-Cholidy</t>
  </si>
  <si>
    <t>Pelaksanaan Pelatihan Tata Kelola dan Penyusunan Laporan Keuangan pada Yayasan Raden Haji Ma'moen Ama Waas Al-Cholidy</t>
  </si>
  <si>
    <t>International Community Service
 "Enchancing the competitiveness of Malaysian and Indonesian MSMEs through governance and digitalization"</t>
  </si>
  <si>
    <t>Model Pelatihan dan Pendampingan Penyusunan Laporan Keuangan Berbasis Cloud Bagi Koperasi Wargi Jembara Sauyunan Kabupaten Bogor</t>
  </si>
  <si>
    <t>Pelatihan Audit atas Laporan Keuangan, Metodologi dan Kertas Kerja Audit bagi Internal Auditor PT. Riset Perkebunan Nusantara</t>
  </si>
  <si>
    <t>Wakil ketua tim dalam Kegiatan kajian penilaian Resilience PEMDA Provinsi dan Kabupaten Kota di Provinsi Kalimatan Utara</t>
  </si>
  <si>
    <t>Pelatihan Accounting for Non Accounting Manager</t>
  </si>
  <si>
    <t>Narasumber dalam kegiatan Pelatihan Bidang Keuangan, Akuntansi, Produksi dan Usaha yang diselenggarakan PT. Riset Perkebunan Nusantara</t>
  </si>
  <si>
    <t>Narasumber dalam Model Pelatihan dan Pendampingan Penyusunan Laporan Keuangan Berbasis Cloud Bagi Koperasi Wargi Jembara Sauyunan Kabupaten Bogor</t>
  </si>
  <si>
    <t>Pendampingan Pemadanan NIK dan NPWP bagi Wajib Pajak Orang Pribadi di Lingkungan Yayasan AL ‘AADIYAAT BOGOR</t>
  </si>
  <si>
    <t>Narasumber dalam Pendampingan Pemadanan NIK dan NPWP bagi Wajib Pajak Orang Pribadi di Lingkungan Yayasan AL ‘AADIYAAT BOGOR</t>
  </si>
  <si>
    <t>Narasumber "Pelatihan dan Pendampingan Pembukuan Keuangan Digital Menggunakan Aplikasi Buku Kas Bagi UMKM Kelurahan Gudang Kota Bogor"</t>
  </si>
  <si>
    <t>Penanggungjawab dalam Kegiatan kajian penilaian Resilience PEMDA Provinsi dan Kabupaten Kota di Provinsi Kalimatan Utara</t>
  </si>
  <si>
    <t>Narasumber "Community Empowerment Through Assisting in Production Cost, Digital Business, Governance and Cultural Product Tourism (Batik)"</t>
  </si>
  <si>
    <t>Dr. Iswandi Sukartaatmadja, SE., MM., CIIQA</t>
  </si>
  <si>
    <t>Husnul Toyibah, S.Sos.</t>
  </si>
  <si>
    <t xml:space="preserve">Pustakawan </t>
  </si>
  <si>
    <t>Ilmu Perpustakaan</t>
  </si>
  <si>
    <t>Intan Khaerani, S.S.I</t>
  </si>
  <si>
    <t xml:space="preserve">Perpustakaan dan Sains Informasi </t>
  </si>
  <si>
    <t>Selly Septiani, S.E.</t>
  </si>
  <si>
    <t xml:space="preserve">Staff Program Studi </t>
  </si>
  <si>
    <t xml:space="preserve">Akuntansi </t>
  </si>
  <si>
    <t>Feldy Ahmad Faishal, S.E.</t>
  </si>
  <si>
    <t xml:space="preserve">Staff Marketing </t>
  </si>
  <si>
    <t xml:space="preserve">Manajemen </t>
  </si>
  <si>
    <t>Etna Kaniawati, S.E</t>
  </si>
  <si>
    <t xml:space="preserve">Staff BAUM </t>
  </si>
  <si>
    <t>Pengadaan Barang dan Jasa Pemerintah 2021 (Lembaga Pengembangan dan Konsultasi Nasional)</t>
  </si>
  <si>
    <t>Ranti Sugiarti, S.E., M.M.</t>
  </si>
  <si>
    <t xml:space="preserve">Kepala Payroll </t>
  </si>
  <si>
    <t xml:space="preserve">Manajemen Keuangan </t>
  </si>
  <si>
    <t xml:space="preserve">Rini Gusdiani, S.Ak. </t>
  </si>
  <si>
    <t>Staff HRD</t>
  </si>
  <si>
    <t>1. Administrative Human Resources Profesional (AHRP)
2. Ujian Sertifikasi Keahlian Akuntansi Dasar (USKAD) dari IAI
3. Sertifikat Kompetensi Teknisi Akuntansi Yunior dari LSPTA (BNSP)</t>
  </si>
  <si>
    <t>Trisnata Nafarudin, A.Md</t>
  </si>
  <si>
    <t xml:space="preserve">Laboran Pasar Modal </t>
  </si>
  <si>
    <t xml:space="preserve">Teknologi Industri Benih </t>
  </si>
  <si>
    <t>1. Wakil Perantara Pedagang Efek
2. Wakil Perantara Pedagang Efek Pemasaran Terbatas</t>
  </si>
  <si>
    <t>Dieni Aeni, S.M.</t>
  </si>
  <si>
    <t xml:space="preserve">Laboran Bank Mini </t>
  </si>
  <si>
    <t>Manajemen Resiko Perbankan (BNSP)</t>
  </si>
  <si>
    <t>Aditya Lesmana, S.Ak.</t>
  </si>
  <si>
    <t xml:space="preserve">Staff Keuangan </t>
  </si>
  <si>
    <t>1. MYOB Accounting Software
2. Ujian Sertifikasi Keahlian Akuntansi Dasar (USKAD) dari IAI</t>
  </si>
  <si>
    <t>Siti Patimah, S.Ak.</t>
  </si>
  <si>
    <t>1. Ujian Sertifikasi Keahlian Akuntansi Dasar (USKAD) dari IAI</t>
  </si>
  <si>
    <t>Galih Nugraha, S.E., M.M.</t>
  </si>
  <si>
    <t xml:space="preserve">Staff Kemahasiswaan </t>
  </si>
  <si>
    <t>Dadan Sasmita, S.T.</t>
  </si>
  <si>
    <t xml:space="preserve">Operator </t>
  </si>
  <si>
    <t>Teknik Informatika</t>
  </si>
  <si>
    <t>Ernawati, S.Ak.</t>
  </si>
  <si>
    <t xml:space="preserve">Staff BAAK </t>
  </si>
  <si>
    <t>Cicih Mintarsih, S.M.</t>
  </si>
  <si>
    <t>Staff CDC</t>
  </si>
  <si>
    <t>Tenaga Pemasar Operasional Area Kerja Penjualan (Operational Marketer In Sales) (Lembaga Sertifikasi Profesi Pemasaran)</t>
  </si>
  <si>
    <t>Farhan Rinaldi Gunawan, S.Kom</t>
  </si>
  <si>
    <t xml:space="preserve">Staff IT </t>
  </si>
  <si>
    <t xml:space="preserve">Ilmu Komputer </t>
  </si>
  <si>
    <t>Online Trading Comic di TSM Trisakti</t>
  </si>
  <si>
    <t>Akademik</t>
  </si>
  <si>
    <t>Juara 2</t>
  </si>
  <si>
    <t>Target Prestasi Akademik Tingkat Lokal/Wilayah 4 , Tingkat Nasional 4 , Internasional 4</t>
  </si>
  <si>
    <t>3X3 Brotherhood With Respect U-23</t>
  </si>
  <si>
    <t>Non-akademik</t>
  </si>
  <si>
    <t>Juara 1</t>
  </si>
  <si>
    <t>Target Prestasi Non Akademik Tingkat Lokal/Wilayah 4 , Tingkat Nasional 4 , Internasional 4</t>
  </si>
  <si>
    <t>Gunadharma Cup Basketball 2019</t>
  </si>
  <si>
    <t>Juara 3</t>
  </si>
  <si>
    <t>National Invesment Fair 2020</t>
  </si>
  <si>
    <t>National Online Trading Competition UNJ</t>
  </si>
  <si>
    <t>Campus League Chapter JABODETABEK</t>
  </si>
  <si>
    <t>Intimedan 3x3 Ku Umum 2020</t>
  </si>
  <si>
    <t>Harfest 3x3 U18 2020</t>
  </si>
  <si>
    <t>Brightcube Business Incubator Program</t>
  </si>
  <si>
    <t>Top 9</t>
  </si>
  <si>
    <t>Stock Case Competition 2021 yang diselenggarakan oleh Trisakti School Of Management</t>
  </si>
  <si>
    <t>Top 10</t>
  </si>
  <si>
    <t>Vocational Art Space dalam Short Movie Competition dengan Tema Sadar Budaya yang diselenggarakan oleh Institut Pertanian Bogor (IPB)</t>
  </si>
  <si>
    <t>PEPARNAS XVI PAPUA 2021 Cabang Olahraga Menembak - ARM PRONE SH1</t>
  </si>
  <si>
    <t>PEPARNAS XVI PAPUA 2021 Cabang Olahraga Menembak - AR MIX TEAM PRONE SH1</t>
  </si>
  <si>
    <t>Putri Pariwisata Nusantara 2021 dan Putri Pariwisata Nusantara Favorite 2021</t>
  </si>
  <si>
    <t>Mobile Legends Competition Vocation of Champion 2021 yang diselenggarakan oleh Universitas Sebelas Maret</t>
  </si>
  <si>
    <t>Trofeo Futsal Competition Penyelenggara RZ Present (Tedy Berlian Ex Madura United)</t>
  </si>
  <si>
    <t>Piala Walikota Medan 3X3 Basketball U23 Putri</t>
  </si>
  <si>
    <t>Medan 3X3 Basketball Series 1 U20</t>
  </si>
  <si>
    <t>Vicious 3X3 JABODETABEK</t>
  </si>
  <si>
    <t>Presenter an Kerenth Wijaya (Mahasiswa S1 Manajemen) pada The 10th IORA International Virtual Conference in Global Optimization and Its Applications 2021 (ICOGOIA 2021) Paper Title: Analysis of the Effect of Inflation, PER, and PBV on Stock Prices Listed on the Indonesia Stock Exchange Period 2011–2020</t>
  </si>
  <si>
    <t>Presenter Seminar Internasional</t>
  </si>
  <si>
    <t>Presenter an Ranti Nur Febrianti (Mahasiswa S1 Manajemen) pada The 10th IORA International Virtual Conference in Global Optimization and Its Applications 2021 (ICOGOIA 2021) Paper Title: Analysis of the Effect of BI7DRRR, PER, and PBV on the Company's Stock Prices for the 2010-2019 period (Case Study on PT Indofarma Tbk, PT Kalbe Farma Tbk, and PT Kimia Farma Tbk</t>
  </si>
  <si>
    <t>Presenter an Selvi Monica (Mahasiswa S1 Manajemen) pada The 10th IORA International Virtual Conference in Global Optimization and Its Applications 2021 (ICOGOIA 2021) Paper Title: The Effect of Investment Decisions, Funding Decisions and Dividend Policy on Company Value (Food and Beverage Sub Sector Listed on the Indonesia Stock Exchange 2016 – 2020 Period</t>
  </si>
  <si>
    <t>Presenter an Dwi Maulina (Mahasiswa S1 Manajemen) pada The 10th IORA International Virtual Conference in Global Optimization and Its Applications 2021 (ICOGOIA 2021) Paper Title: Consumer Acceptance Perception of Citronella Oil Extraction as Bio Additive Innovation</t>
  </si>
  <si>
    <t>Presenter an Dwi Maulina (Mahasiswa S1 Manajemen) pada The 10th IORA International Virtual Conference in Global Optimization and Its Applications 2021 (ICOGOIA 2021) Paper Title: The Sustainable Business Theoretical Framework for MSMEs After The Covid -19 Pandemic</t>
  </si>
  <si>
    <t>Presenter an Nadia Sabila Hanifah (Mahasiswa S1 Manajemen) pada The 10th IORA International Virtual Conference in Global Optimization and Its Applications 2021 (ICOGOIA 2021) Paper Title: Consumer Acceptance Perception of Citronella Oil Extraction as Bio Additive Innovation</t>
  </si>
  <si>
    <t>Presenter an Nadia Sabila Hanifah (Mahasiswa S1 Manajemen) pada The 10th IORA International Virtual Conference in Global Optimization and Its Applications 2021 (ICOGOIA 2021) Paper Title: The Sustainable Business Theoretical Framework for MSMEs After The Covid -19 Pandemic</t>
  </si>
  <si>
    <t>Presenter an Annisa Yosephanie (Mahasiswa S1 Manajemen) pada The 10th IORA International Virtual Conference in Global Optimization and Its Applications 2021 (ICOGOIA 2021) Paper Title: Measuring Consumer’s Purchase Intention toward Green Product and It is Antecedents: A Pre-Test</t>
  </si>
  <si>
    <t>Presenter an Odetha Agra Kirana (Mahasiswa S1 Manajemen) pada The 10th IORA International Virtual Conference in Global Optimization and Its Applications 2021 (ICOGOIA 2021) Paper Title: Determinants of Students Entrepreneurial Intention During Covid-19 Pandemic : A Conceptual Model</t>
  </si>
  <si>
    <t>Presenter an Fatmah (Mahasiswa S1 Manajemen) pada The 10th IORA International Virtual Conference in Global Optimization and Its Applications 2021 (ICOGOIA 2021) Paper Title: The Effect Of Non Performing Loan And Loan To Deposit Ratio On Return On Asset</t>
  </si>
  <si>
    <t>Presenter an Salim (Mahasiswa S1 Manajemen) pada The 10th IORA International Virtual Conference in Global Optimization and Its Applications 2021 (ICOGOIA 2021) Paper Title: The Effect Of Non Performing Loan And Loan To Deposit Ratio On Return On Asset</t>
  </si>
  <si>
    <t>Presenter an Deisny Saesarah (Mahasiswa S1 Manajemen) pada The 10th IORA International Virtual Conference in Global Optimization and Its Applications 2021 (ICOGOIA 2021) Paper Title: Performance Analysis And Long-Term Company Financial Management Policy (Case Study at PT Astra Otoparts Tbk.)</t>
  </si>
  <si>
    <t>Presenter an Brigita Mariana (Mahasiswa S1 Manajemen) pada The 10th IORA International Virtual Conference in Global Optimization and Its Applications 2021 (ICOGOIA 2021) Paper Title: The Influence of Service Quality and Product Quality on Customer Loyalty of Banking</t>
  </si>
  <si>
    <t>Presenter an Rosaria Damayanti (Mahasiswa S1 Manajemen) pada The 10th IORA International Virtual Conference in Global Optimization and Its Applications 2021 (ICOGOIA 2021) Paper Title: The Effect Of Electronic Word Of Mouth And Brand Image On The Decision To Use E-Commerce Shopee Services Case Study Of Shoppe Customers In Bogor</t>
  </si>
  <si>
    <t>The National Speech and Storytelling Contest di Universitas Ibn Khaldun Bogor</t>
  </si>
  <si>
    <t>PORPROV XIV Jabar 2022 Cabang olahraga Taekwondo</t>
  </si>
  <si>
    <t>Medali Emas</t>
  </si>
  <si>
    <t>Kejuaraan Menembak PUSREHAB KEMHAN 2022 – 10M Air Rifle Men Prone SH1</t>
  </si>
  <si>
    <t>PORPROV XIV Jabar 2022 Cabang olahraga Kempo</t>
  </si>
  <si>
    <t>Medali Perunggu</t>
  </si>
  <si>
    <t>PERPARDA VI Jawa Barat 2022 Cabang Olahraga Menembak – ARM Prone SH1</t>
  </si>
  <si>
    <t>PERPARDA VI Jawa Barat 2022 2022 Cabang Olahraga Menembak – AR MIX Team Prone SH1</t>
  </si>
  <si>
    <t>PORPROV XIV Jabar 2022 Cabang Olahraga 3x3 Basket</t>
  </si>
  <si>
    <t>Medali Perak</t>
  </si>
  <si>
    <t>PERPARDA VI Jawa Barat 2022 Cabang Olahraga Menembak – ARM Standing SH1</t>
  </si>
  <si>
    <t>PERPARDA VI Jawa Barat 2022 Cabang Olahraga Menembak – AR Mix Team Standing SH1</t>
  </si>
  <si>
    <t>Triple Sport Apparel Futsal 2022</t>
  </si>
  <si>
    <t>Psychocup 2022</t>
  </si>
  <si>
    <t>3X3 Indonesia by Mandiri Livin Tournament U-23 Jateng - DIY Series</t>
  </si>
  <si>
    <t>3X3 Indonesia by Mandiri Livin Tournament U-23 Jawa Barat Series</t>
  </si>
  <si>
    <t>Indonesia Basketball Festival Jakarta Series</t>
  </si>
  <si>
    <t>Kejuaraan Daerah Sumatera Utara Cabang Olahraga Basket</t>
  </si>
  <si>
    <t>Piala Dr. Sofyan Tan Basketball</t>
  </si>
  <si>
    <t>PORPROV XIV Jabar 2022 Cabang Olahraga Basket Qualification Round</t>
  </si>
  <si>
    <t>Extraordinary Capital Market Competition Vol. 6 (EXPLOTION #6) Kategori Lomba Equity Research Competition</t>
  </si>
  <si>
    <t>Finalis Posisi Ke-4</t>
  </si>
  <si>
    <t>Magang MBKM Pengenalan Lapangan Persekolahan (PLP) Internasional Thailand 2023 an Veronica Angelica Kristanto</t>
  </si>
  <si>
    <t>Magang Internasional</t>
  </si>
  <si>
    <t>Sport day Songkhla Teaching Internship Thailand</t>
  </si>
  <si>
    <t>5th Paper Competition Antasari Investment Week 2023 di Fakultas Ekonomi dan Bisnis Islam Universitas Islam Negeri Antasari, Banjarmasin.</t>
  </si>
  <si>
    <t>Best Paper : Persepsi Greenwashing dan Intensi Pembelian Produk Ramah Lingkungan Berbasis Pemasaran 
 Hijau</t>
  </si>
  <si>
    <t>Best Paper Seminar Nasional</t>
  </si>
  <si>
    <t>Best Paper : Analisis Green Purchase Behavior Konsumen Pada Produk Air Minum Dalam Kemasan 
 Dengan Pendekatan Green Brand Image</t>
  </si>
  <si>
    <t>Rata - rata masa studi lulusan 4 tahun</t>
  </si>
  <si>
    <t>Waktu Tunggu &lt; 6 Bulan Rata - Rata 64%</t>
  </si>
  <si>
    <t>Waktu Tunggu &lt; 6 Bulan Rata - Rata 66%</t>
  </si>
  <si>
    <t>Waktu Tunggu &lt; 6 Bulan Rata - Rata 68%</t>
  </si>
  <si>
    <t>Target kesesuaian Profil Lulusan 64%</t>
  </si>
  <si>
    <t>Target kesesuaian Profil Lulusan 66%</t>
  </si>
  <si>
    <t>Target kesesuaian Profil Lulusan 68%</t>
  </si>
  <si>
    <t>Target kesesuaian profil lulusan Tingkat Lokal/Wilayah/Berwirausaha tidak Berizin 6%, Tingkat Nasional/Berwirausaha 80% , Tingkat Multinasional/Internasional 2%</t>
  </si>
  <si>
    <t>Membina etika mahasiswa dengan melalui pendidikan karakter selama 10 menit setiap awal perkuliahan (Tolerance)</t>
  </si>
  <si>
    <t>Target Tingkat Kepuasan 80%</t>
  </si>
  <si>
    <t>Meningkatkan kompetensi utama yang bekerjasama dengan IDUKA</t>
  </si>
  <si>
    <t>Mewajibkan mahasiswa mengikuti Toefl pada semester 2 dan 6</t>
  </si>
  <si>
    <t>Target Tingkat Kepuasan 75%</t>
  </si>
  <si>
    <t>Menggunakan berbagai aplikasi pembelajaran dan produk teknologi dalam proses pembelajaran</t>
  </si>
  <si>
    <t>Membuat produk pembelajaran melalui matakuliah Komunikasi Bisnis, Etika Profesi, dan Sistem Informasi dalam Pembelajaran</t>
  </si>
  <si>
    <t>Meningkatkan kerjasama melalui Kegiatan Magang dan Tugas Kelompok pada setiap matakuliah</t>
  </si>
  <si>
    <t>Mengadakan pelatihan, seminar, workshop, dan sertifikasi internal dan eksternal tentang perbankan dan keuangan bekerjasama dengan alumni maupun IDUKA</t>
  </si>
  <si>
    <t>Buku "Permintaan Dan Penawaran Dalam Ekonomi, Menganalisa Ekonomi, Kompetisi Pasar Dan Tenaga Kerja". Penulis: Nurul Fajriah, Siti Syahda Nurwahidah, Yosia Sebastian, Prof. Sukandi Sukartaatmadja, Ph.D., Rizal Riyadi, SE., MM.</t>
  </si>
  <si>
    <t>Hak Cipta 3</t>
  </si>
  <si>
    <t>Buku Anggaran Produksi. Penulis: Sekar Suci Nugraha Dewata, Siti Rantika Yuliana, Dr. Iswandi Sukartaatmadja, SE., MM., Rachmawaty Rachman, SE., MM.</t>
  </si>
  <si>
    <t>Buku Leadership. Penulis: Haniel Victor, Windi Febriyanti, Sandy Wibisono, S.Si., MSM.</t>
  </si>
  <si>
    <t>Buku Manajemen Pemasaran. Penulis: Arya Ahmad Rizaldi, Ririn Rizkiawati, Gilbert Gunawan, Sulistiono, SE., MM.</t>
  </si>
  <si>
    <t>Permintaan dan penawaran dalam ekonomi : menganalisa ekonomi, kompetisi pasar dan tenaga kerja. Penulis: Nurul Fajriah, Siti Syahda Nurwahidah, Yosia Sebastian, Prof. Sukandi Sukartaatmadja, Ph.D., Rizal Riyadi, SE., MM.</t>
  </si>
  <si>
    <t>Buku berISBN/Book Chapter 3</t>
  </si>
  <si>
    <t>Anggaran Produksi. Penulis: Sekar Suci Nugraha Dewata, Siti Rantika Yuliana, Dr. Iswandi Sukartaatmadja, SE., MM., Rachmawaty Rachman, SE., MM.</t>
  </si>
  <si>
    <t xml:space="preserve">   3. Buku Ber-ISBN, No. ISBN: 978-623-6323-17-5</t>
  </si>
  <si>
    <t xml:space="preserve">   4. Buku Ber-ISBN, No. ISBN: 978-623-6323-20-5</t>
  </si>
  <si>
    <t xml:space="preserve">   5. Buku Ber-ISBN, No. ISBN: 978-623-6323-19-9</t>
  </si>
  <si>
    <t>Publikasi Ilmiah</t>
  </si>
  <si>
    <t>b. 2.000.000</t>
  </si>
  <si>
    <t>a. 2.000.000</t>
  </si>
  <si>
    <t>The Influence of Service Quality and Product Quality on Customer Loyalty of Banking,BS Marpaung, AM Marpaung, B Mariana
 International Conference on Global Optimization and Its Applications 2021 …</t>
  </si>
  <si>
    <t>Seminar Internasional</t>
  </si>
  <si>
    <t>b. 2.500.000</t>
  </si>
  <si>
    <t>a.2.000.000</t>
  </si>
  <si>
    <t>b. 500.000</t>
  </si>
  <si>
    <t>b.2.000.000</t>
  </si>
  <si>
    <t>b.1.000.000</t>
  </si>
  <si>
    <t>Diseminasi - “Pengaruh Marketing Mix Terhadap Keputusan Memilih Perguruan Tinggi Studi Kasus Pada IBI Kesatuan Bogor”</t>
  </si>
  <si>
    <t>Seminar Lokal</t>
  </si>
  <si>
    <t>a. 300.000</t>
  </si>
  <si>
    <t>Digital Wallet Use Behavior on Generation Z in Bogor International Conference on Global Optimization and Its Applications 2021</t>
  </si>
  <si>
    <t>a. 500.000</t>
  </si>
  <si>
    <t>a. 10.000.000</t>
  </si>
  <si>
    <t>b. 10.000.000</t>
  </si>
  <si>
    <t>Seminar Nasional</t>
  </si>
  <si>
    <t>Diseminasi - The linkage of greenwashing perception and consumers' green purchase intention (A case study of single-use water bottled)”</t>
  </si>
  <si>
    <t>Seminar</t>
  </si>
  <si>
    <t>b. 1.000.000</t>
  </si>
  <si>
    <t>a.10.000.000</t>
  </si>
  <si>
    <t>Faktor – Faktor Yang Mempengaruhi Harga Saham Perusahaan Studi Kasus Pada Sub Sektor Perkebunan Yang Terdaftar Di Bursa Efek Indonesia Periode 2016-2020</t>
  </si>
  <si>
    <t>b. 2.00.000</t>
  </si>
  <si>
    <t>b.15.000.000</t>
  </si>
  <si>
    <t>b.25.000.000</t>
  </si>
  <si>
    <t>HUBUNGAN SERVICE QUALITY DAN CUSTOMER TRUST DENGAN LOYALITAS PENGUNJUNG WISATA JUNGLELAND ADVENTURE THEME PARK SENTUL BOGOR,M Mujito, H Muharram, JHV Purba</t>
  </si>
  <si>
    <t>Menghindari Perangkap Deflasi</t>
  </si>
  <si>
    <t>Media massa</t>
  </si>
  <si>
    <t>b. 700.000</t>
  </si>
  <si>
    <t>Stimulasi Permintaan Kredit untuk Akselerasi Pemulihan Ekonomi Nasional</t>
  </si>
  <si>
    <t>Inflasi Terendah Sepanjang dan Ketidakskeimbangan Pasar Keuangan</t>
  </si>
  <si>
    <t>Peluang Agribisnis di tengah kebijakan Ekspansi Moneter</t>
  </si>
  <si>
    <t>a. 700.000</t>
  </si>
  <si>
    <t>Peluang dan Ancaman Ekonomi Indonesia, Perspektif Kebijakan Moneter</t>
  </si>
  <si>
    <t>Kebijakan Kontraksi Moneter di Tengah Pemulihan Ekonomi Nasional</t>
  </si>
  <si>
    <t>Ancaman Inflasi Global, Akankah BI Meninggalkan Rezim Suku Bunga Rendah?</t>
  </si>
  <si>
    <t>Outlook Ekonomi Indonesia 2022, Sebuah Kontribusi dari Perspektif Moneter</t>
  </si>
  <si>
    <t>Selayang Pandang ICOR Indonesia Dibanding di Asean</t>
  </si>
  <si>
    <t>Nonlinearitas Pembangunan Ekonomi di Tingkat Regional</t>
  </si>
  <si>
    <t>Pengaruh Kompetensi Sumberdaya Manusia Dan Budaya Organisasi Terhadap Akuntabilitas Kinerja Pemerintah Daerah Di Kabupaten Lombok TengahM Mulyadi Jurnal Ilmu Sosial dan Pendidikan (JISIP) 6 (2)</t>
  </si>
  <si>
    <t>a.10.00.000</t>
  </si>
  <si>
    <t>Improving medium small micro enterprise’(MSME) performance,AHD Purwanto, M Nashar, Y Jumaryadi, W Wibowo, A Mekaniwati BUSINESS PERFORMANCE IMPROVEMENT IN RUBBER-PARTS FACTORY THROUGH A QUALITY MANAGEMENT MODEL (CASE STUDY: PTX)</t>
  </si>
  <si>
    <t>Publikasi ilmiah</t>
  </si>
  <si>
    <t>Pemakalah dalam Webinar "Nasib pendidikan karakter di masa pembelajaran daring dalam bingkai merdeka belajar"</t>
  </si>
  <si>
    <t>The Intention to do Ecotourism in Indonesia Toward Tourism Sustainability Prospect, Y Farradia, N Andleeb, H Muharam, BH Rainanto, Central European Management Journal 30 (4), 1957-1963</t>
  </si>
  <si>
    <t>The Influence of Firm Size, Corporate Governance, Green Accounting Disclosure on Sustainability Report Disclosure and Financial Performance and Its Impact on Value Company, K Karsam, J Sasmita, NS Hudin, BH Rainanto, S Solihin, B Noor, INTERNATIONAL JOURNAL OF TRENDS IN ACCOUNTING RESEARCH 3 (2), 84-93, 2022</t>
  </si>
  <si>
    <t>The relationship between university brand trust and personal selling on students' decisions to choose tourism majors, CP Saragi, BH Rainanto, International Conference on Global Optimization and Its Applications 2021</t>
  </si>
  <si>
    <t>The Modeling Concept of the Sustainable Industry Performance for the Hospitality Industry Using the Pro Environmental Behavior and Green Marketing Mix Indicators Approach BH Rainanto, ATB Bon, M Mulyana, S Dinitri, J Van Melle, International Conference on Global Optimization and Its Applications 2021</t>
  </si>
  <si>
    <t>a.25.000.000</t>
  </si>
  <si>
    <t>The Effect Of Intellectual Capital, Company Growth, And Return On Assets On Company Value [Study on Building Construction Subsector Companies Listed on the Indonesia Stock,A Munawar, R Rahmayanti, M Mulyana</t>
  </si>
  <si>
    <t>The Analysis of the Use of Technology in Stimulating the Customers’ Trust and Loyalty from Marketing Perspectives,Y Nurendah</t>
  </si>
  <si>
    <t>Transmisi Moneter pada Perekonomian</t>
  </si>
  <si>
    <t>Ujian pada Kebijakan Moneter Bank Indonesia</t>
  </si>
  <si>
    <t>Antisipasi Risiko di Balik Kebijakan Moneter BI</t>
  </si>
  <si>
    <t>Bank Jangkar di Pusaran Kebijakan Komite Stabilitas Sektor Keuangan</t>
  </si>
  <si>
    <t>Kebijakan Restrukturisasi Kredit pada Pemulihan Ekonomi Nasional</t>
  </si>
  <si>
    <t>Peningkatan Kemiskinan, Ujian bagi Kebijakan Fiskal dan Moneter</t>
  </si>
  <si>
    <t>Kredibilitas dalam Pertumbuhan Ekonomi</t>
  </si>
  <si>
    <t>Redefinisi Ekonomi Indonesia</t>
  </si>
  <si>
    <t>Keterangan:</t>
  </si>
  <si>
    <t>*) Diisi angka satu untuk setiap jenis publikasi yang sesuai dan kosongkan untuk jenis publikasi yang tidak sesuai.</t>
  </si>
  <si>
    <t>Pelatihan Ekonomi Kreatif Bagi UMKM Di Kota Bogor,S Listari, S Suharmiati, DH Fahsani, SM Marselina
 Jurnal Abdimas Dedikasi Kesatuan 2 (1), 103-108</t>
  </si>
  <si>
    <t>a. 5.000.000</t>
  </si>
  <si>
    <t>Pelatihan Peningkatan Pengetahuan Tentang Pembukuan Keuangan Dan Laporan Keuangan Bagi Karyawan PT. Mahatani Di Kota Bogor 
 M Ariffin, H Sastra, W Srihandoko, DH Fahsani 
 Jurnal Abdimas Dedikasi Kesatuan 1 (2), 133-142</t>
  </si>
  <si>
    <t>Pendampingan Penggunaan Social Media Marketing Bagi UMKM Kota Bogor,FLR Riwoe, M Mulyana
 Jurnal Abdimas Dedikasi Kesatuan 3 (1), 25-32</t>
  </si>
  <si>
    <t>MANAJEMEN KEUANGAN (LAPORAN KEUANGAN SEDERHANA UMKM),GG Gendalasari, R Riyadi
 Jurnal Pengabdian Mandiri 1 (9), 1761-1770</t>
  </si>
  <si>
    <t>Uji Kompetensi Di SMK Telekomedika Bogor
 GG Gendalasari
 Jurnal Abdimas 4 (3), 211-220</t>
  </si>
  <si>
    <t>Peningkatan Kapabilitas UMKM Binaan Rumah Kreatif Bogor Dalam Pemasaran Produk Dan Jasa
 N Cahyani
 Jurnal Abdimas 4 (1), 12-20</t>
  </si>
  <si>
    <t>PKM PENDAMPINGAN PELATIHAN PENGISIAN E-SPT UNTUK PELAKU UMKM DI KOTA BOGOR,R Riyadi, D Pradipto
 Jurnal Pengabdian Mandiri 1 (9), 1771-1776</t>
  </si>
  <si>
    <t>Pendampingan Perhitungan HPP Bagi UMKM Kota Bogor
 R Riyadi, RP Pardede
 Jurnal Abdimas 4 (2), 121-130</t>
  </si>
  <si>
    <t>Penerapan Profesionalisme Prinsip-Prinsip MSDM Dan Pemasaran Untuk Peningkatan Mutu Sekolah Yayasan Satiahardja Kota Bogor
 S Sujana, S Zuhdi, Y Nurjanah
 Jurnal Abdimas Dedikasi Kesatuan 1 (2)</t>
  </si>
  <si>
    <t>Pelatihan Tentang Teknik Mengakses Permodalan Perbankan (PT. Mahatani) Bogor
 S Listari, U Silaen, R Syarif
 Jurnal Abdimas Dedikasi Kesatuan 1 (2), 149-159</t>
  </si>
  <si>
    <t>Pelatihan Digital Marketing Bagi Karyawan PT Mahatani Bogor di Era Pandemi Covid 19
 W Wibowo
 Jurnal Abdimas Dedikasi Kesatuan 1 (2), 107-116</t>
  </si>
  <si>
    <t>Sosialisasi Pengenalan Instrumen Investasi Reksa Dana Kepada Pegawai PT. Reasuransi Nasional Indonesia,R Alamsyah, W Srihandoko, Y Taqyuddin
 Jurnal Abdimas Dedikasi Kesatuan 2 (2), 127-136</t>
  </si>
  <si>
    <t>a. 5000000</t>
  </si>
  <si>
    <t>Peningkatan Kapabilitas UMKM Binaan Rumah Kreatif Bogor Dalam Melakukan Analisa Laporan Keuangan ,Y Supriadi
 Jurnal Abdimas Dedikasi Kesatuan 2 (2), 103-112</t>
  </si>
  <si>
    <t>Pendampingan Pengembangan Usaha melalui Perbaikan Tata kelola, Peningkatan Kompetensi Kewirausahaan dan Pemanfaatan Teknologi Pada Unit Pengelola dan Unit Usaha Ibu Ibu Anggota …S Sutarti, A Fadillah, Y Hermawan, D Maulina
 Jurnal Abdimas Dedikasi Kesatuan 4 (1), 1-18</t>
  </si>
  <si>
    <t>Meningkatkan Pendapatan Keluarga Melalui Pengembangan Usaha dengan Keterlibatan Ibu Rumah Tangga</t>
  </si>
  <si>
    <t>Perkuat Sistem Pengembangan Usaha Kelompok UPPKS Matahari, Ini yang Dilakukan IBI Kesatuan</t>
  </si>
  <si>
    <t>Bikin Melek Pasar Digital, Mahasiswa IBI Kesatuan Beri Pelatihan buat Ibu-Ibu UMKM Di Ciawi</t>
  </si>
  <si>
    <t>IBIK Kembangkan Batik Khas Bogor bareng Kampus dari Malaysia</t>
  </si>
  <si>
    <t>a. 11.326.500</t>
  </si>
  <si>
    <t>IBIK Kolaborasi dengan UiTM Malaysia Perkuat Usaha Batik Khas Bogor</t>
  </si>
  <si>
    <t>Pelatihan Penggunaan Butter Fly Soldiers (BSF) Dalam Mengelola Sampah di Perumahan Mutiara Bogor Raya, Katulampa, Bogor Timur,A Munawar
 Jurnal Abdimas Dedikasi Kesatuan 3 (1), 33-40</t>
  </si>
  <si>
    <t>Pendampingan pengembangan kemasan produk bagi UMKM Kota Bogor, M Mashadi, A Munawar
 Jurnal Abdimas Dedikasi Kesatuan 2 (1), 115-120</t>
  </si>
  <si>
    <t>Pelatihan Pemasaran Berbasis E-Commerce Dan Marketplace Sebagai Solusi Membangun Pertumbuhan Ekonomi Umkm Di Era Pandemi,Y Nurendah, A Mekaniwati
 Jurnal Abdimas Dedikasi Kesatuan 3 (2), 19-28</t>
  </si>
  <si>
    <t>Inovasi Kemasan Dan Pemasaran Berbasis Teknologi Kunci Pengembangan Produk UMKM Kota Bogor
 Y Nurendah, A Mekaniwati, S Khim
 Jurnal Abdimas Dedikasi Kesatuan 2 (2), 211-220</t>
  </si>
  <si>
    <t>Pelatihan Pengembangan Merek Dan Kemasan Bagi UMKM Kota BogorS Sulistiono, M Mulyana, MF Firmansyah
 Jurnal Abdimas Dedikasi Kesatuan 1 (2), 87-94</t>
  </si>
  <si>
    <t>PKM Pelatihan Tata Kelola Keuangan dan Digitalisasi Bisnis Agrowisata UMKM Desa Cimande Kabupaten Bogor</t>
  </si>
  <si>
    <t>PENDAMPINGAN PEMADANAN NIK DAN NPWP BAGI WAJIB PAJAK ORANG PRIBADI DI LINGKUNGAN YAYASAN AL ‘AADIYAAT BOGOR
 A Magdalena, IS Admadja, F Abdillah, R Riyadi
 Community: Jurnal Pengabdian Pada Masyarakat 3 (2), 45-56</t>
  </si>
  <si>
    <t>https://www.metropolitan.id/berita-hari-ini/9538761995/ibik-kembangkan-batik-khas-bogor-bareng-kampus-dari-malaysia?page=all</t>
  </si>
  <si>
    <t>https://pojoksatu.id/bogor/2023/05/12/ibik-kolaborasi-dengan-uitm-malaysia-perkuat-usaha-batik-khas-bogor/</t>
  </si>
  <si>
    <t>https://www.radarbogor.id/2023/05/12/ibik-kembangkan-batik-khas-bogor-bareng-kampus-dari-malaysia/</t>
  </si>
  <si>
    <t>a. 200.000</t>
  </si>
  <si>
    <t>Pendampingan Digital Marketing Sebagai Strategi
 Meningkatkan Omset pada UMKM Kelurahan
 Gudang Kota Bogor</t>
  </si>
  <si>
    <t>Pembinaan Organisasi Sosial Kemasyarakatan Mengenai Dampak Pandemi Covid-19 Terhadap Budaya Organisasi di Kecamatan Tamansari Kabupaten Bogor
 GG Gendalasari
 Jurnal Abdimas Dedikasi Kesatuan 1 (2), 201-214</t>
  </si>
  <si>
    <t>Pendampingan Usaha Mikro Kecil dan Menengah Dalam Meningkatkan Kualitas Produk Pada UMKM Kelurahan Gudang Kota Bogor
 S Zuhdi, I Sukartaatmadja, SB Argoputro
 Jurnal Abdimas Dedikasi Kesatuan 4 (2), 115-122</t>
  </si>
  <si>
    <t>Pendampingan Penentuan Harga Pokok Produksi Dan Harga Pokok Penjualan Bagi Umkm Kota Bogor
 JHV Purba, S Sudradjat, ML Tobing
 Jurnal Abdimas Dedikasi Kesatuan 4 (1), 71-80</t>
  </si>
  <si>
    <t>PKM Pendampingan Pengendalian Internal Piutang Mengurangi Piutang Tak Tertagih Bagi Karyawan PT Enseval Putera Megatrading Cabang Bogor
 R Rachman, MN Mulyadi
 Jurnal Abdimas Dedikasi Kesatuan 5 (1), 35-42</t>
  </si>
  <si>
    <t>a. 9.500.000</t>
  </si>
  <si>
    <t>Pendampingan Peningkatan Kemampuan Menyusun Laporan Keuangan Pelaku UMKM Kampung Cincau Kelurahan Gudang Kota Bogor</t>
  </si>
  <si>
    <t>Pengembangan Kualitas Produk UMKM Melalui Inovasi Kemasan dan Digital Marketing Kelurahan Gudang Kota Bogor
 S Sukartaatmadja, Y Hermawan, U Silaen
 Jurnal Abdimas Dedikasi Kesatuan 4 (1), 31-34</t>
  </si>
  <si>
    <t>Pelatihan Pembuatan E-Katalog Sebagai Media Penjualan Online Pada Usaha Mikro Kecil Menengah Kampung Cincau Kelurahan Gudang Kota Bogor
 W Srihandoko, A Mekaniwati, Y Taqyudin
 Jurnal Abdimas Dedikasi Kesatuan 4 (1), 67-70</t>
  </si>
  <si>
    <t>Peningkatan Kapabilitas UMKM Binaan Rumah Kreatif Bogor Dalam Melakukan Analisa Laporan Keuangan
 Y Supriadi
 Jurnal Abdimas Dedikasi Kesatuan 2 (2), 103-112</t>
  </si>
  <si>
    <t>a.5.000.000</t>
  </si>
  <si>
    <t>Pelatihan Layanan Urunan Dana (Equity Crowdfunding) Sebagai Alternative Sumber Pendanaan UMKM Untuk Naik Kelas
 Y Supriadi
 Jurnal Abdimas 4 (3), 231-240</t>
  </si>
  <si>
    <t>Collaborative Digital Marketing for Community Service to Support Promotion and Sales of Bogor City MSME Products with IBIK and UTHM
 A Munawar, A Mekaniwati, B Setiawan, Y Nurendah, BH Rainanto, ...
 JATI EMAS (Jurnal Aplikasi Teknik dan Pengabdian Masyarakat) 7 (3), 147-150</t>
  </si>
  <si>
    <t>a.7.105.000</t>
  </si>
  <si>
    <t>Sosialisasi Penggunaan WA Business Kepada Pelaku UMKM Kampung Cincau Kelurahan Gudang Kota Bogor
 PD Zulkarnain, A Fadillah, I Iriyadi
 Jurnal Abdimas Dedikasi Kesatuan 4 (1), 25-30</t>
  </si>
  <si>
    <t>PENDAMPINGAN PELATIHAN DASAR-DASAR LAPORAN KEUANGAN BISNIS BAGI UMKM BINAAN KAMPUS IBI KESATUAN BOGOR
 R Riyadi, A Munawar, M Mashadi, BS Marpaung, M Risca
 Community: Jurnal Pengabdian Pada Masyarakat 3 (2), 57-64</t>
  </si>
  <si>
    <t>Pelatihan Dan Pendampingan Pembukuan Keuangan Digital Menggunakan Aplikasi Buku Kas Bagi UMKM Kelurahan Gudang Kota Bogor
 H Subowo, MS Djanegara, H Ishardyatmo, N Muktiadji
 Jurnal Abdimas Dedikasi Kesatuan 4 (2), 156-162</t>
  </si>
  <si>
    <t>Pelatihan Dan Pendampingan Penyusunan Laporan Keuangan Berbasis Cloud Bagi Koperasi Warga Jembara Sauyunan Kabupaten Bogor
 IP Sudjali, S Sutarti, B Pamungkas
 Jurnal Abdimas Dedikasi Kesatuan 4 (2), 133-138</t>
  </si>
  <si>
    <t>Enhancing the Competitiveness of Malaysian and Indonesian
  MSME Through Governance and Digitalization</t>
  </si>
  <si>
    <t>a. 48.968.500</t>
  </si>
  <si>
    <t>Meningkatkan Kemampuan Berwirausaha bagi Ibu Rumah Tangga: Memanfaatkan Sumber Daya yang Dimiliki</t>
  </si>
  <si>
    <t>b. 5.000.000</t>
  </si>
  <si>
    <t>Jurnal Internasional</t>
  </si>
  <si>
    <t>https://scholar.google.com/citations?view_op=view_citation&amp;hl=id&amp;user=2Fyg6RAAAAAJ&amp;sortby=pubdate&amp;citation_for_view=2Fyg6RAAAAAJ:TQgYirikUcIC</t>
  </si>
  <si>
    <t>Jurnal Nasional Terakreditasi</t>
  </si>
  <si>
    <t>https://scholar.google.com/citations?view_op=view_citation&amp;hl=id&amp;user=pk3EI20AAAAJ&amp;sortby=pubdate&amp;citation_for_view=pk3EI20AAAAJ:Tyk-4Ss8FVUC</t>
  </si>
  <si>
    <t>https://scholar.google.com/citations?view_op=view_citation&amp;hl=id&amp;user=pk3EI20AAAAJ&amp;sortby=pubdate&amp;citation_for_view=pk3EI20AAAAJ:UeHWp8X0CEIC</t>
  </si>
  <si>
    <t>Pengaruh Store Atmosphere dan Experiential Marketing Terhadap Keputusan Pembelian Di Kopi Daong Pancawati AI Tantowi, AW Pratomo 
Jurnal Ilmiah Manajemen Kesatuan 8 (2), 65-78</t>
  </si>
  <si>
    <t>The Effect of Population and Human Development Index on Economic Growth Pematangsiantar City.D Damanik, E Purba, AS Hutabarat
Budapest International Research and Critics Institute (BIRCI-Journal</t>
  </si>
  <si>
    <t>Willingness To Pay Untuk Konservasi Spesies Terancam Punah Di Taman Nasional Gunung Halimun–Salah: APLIKASI METODE CONTINGENT VALUATION AS Hutabarat
Jurnal Ekuilnomi 2 (2), 102-115</t>
  </si>
  <si>
    <t>Analysis of consumer green purchase behavior on bottled water through a green brand image approach,B Setiawan, GG Gendalasari, DR Putrie
Riset: Jurnal Aplikasi Ekonomi Akuntansi dan Bisnis 4 (2), 001 - 011</t>
  </si>
  <si>
    <t>https://ejournal.ibik.ac.id/index.php/riset/article/view/167</t>
  </si>
  <si>
    <t>The linkage of greenwashing perception and consumers' green purchase intention (A case study of single-use water bottled),B Setiawan, A Yosephani
BUSINESS AND ENTREPRENEURIAL REVIEW 22 (1), 85-96</t>
  </si>
  <si>
    <t>https://scholar.google.com/citations?view_op=view_citation&amp;hl=id&amp;user=Uc6NYGQAAAAJ&amp;sortby=pubdate&amp;citation_for_view=Uc6NYGQAAAAJ:3fE2CSJIrl8C</t>
  </si>
  <si>
    <t>https://scholar.google.com/citations?view_op=view_citation&amp;hl=id&amp;user=Uc6NYGQAAAAJ&amp;sortby=pubdate&amp;citation_for_view=Uc6NYGQAAAAJ:LkGwnXOMwfcC</t>
  </si>
  <si>
    <t>PERSONAL NORM AND PRO-ENVIRONMENTAL CONSUMER BEHAVIOR: AN APPLICATION OF NORM ACTIVATION THEORY,B Setiawan, AZ Afiff, I Heruwasto
ASEAN MARKETING JOURNAL 13 (1), 40 - 49</t>
  </si>
  <si>
    <t>Integrating the Theory of Planned Behavior With Norm Activation in a Pro-Environmental Context
B Setiawan, AZ Afiff, I Heruwasto
Social Marketing Quarterly, 1-15</t>
  </si>
  <si>
    <t>https://scholar.google.com/citations?view_op=view_citation&amp;hl=id&amp;user=i36DLDYAAAAJ&amp;sortby=pubdate&amp;citation_for_view=i36DLDYAAAAJ:YsMSGLbcyi4C</t>
  </si>
  <si>
    <t>Prediksi Daya Tampung Kapasitas Ruang Kelas Dan Rasio Dosen Pada Perguruan Tinggi Sebagai Bagian Dari Target Promosi Penerimaan Mahasiswa Baru, FLR Riwoe, A Yusdira, MF Saripudin
JAS-PT (Jurnal Analisis Sistem Pendidikan Tinggi Indonesia) 6 (1), 47-56</t>
  </si>
  <si>
    <t>https://scholar.google.com/citations?view_op=view_citation&amp;hl=en&amp;user=pGHMxz4AAAAJ&amp;sortby=pubdate&amp;citation_for_view=pGHMxz4AAAAJ:IjCSPb-OGe4C</t>
  </si>
  <si>
    <t>Analisis Sikap Multiatribut Fishbein Dalam Pengambilan Keputusan Mahasiswa Memilih Kampus IBI Kesatuan,FLR Riwoe, JHV Purba
JAS-PT (Jurnal Analisis Sistem Pendidikan Tinggi Indonesia) 5 (1), 39-48</t>
  </si>
  <si>
    <t>https://scholar.google.com/citations?view_op=view_citation&amp;hl=en&amp;user=pGHMxz4AAAAJ&amp;sortby=pubdate&amp;citation_for_view=pGHMxz4AAAAJ:d1gkVwhDpl0C</t>
  </si>
  <si>
    <t>Pengaruh Kesadaran Merek Dan Citra Merek Terhadap Keputusan Pembelian Produk AMDK SUMMIT,A Apriany, GG Gendalasari
Jurnal Ilmiah Manajemen Kesatuan 10 (1), 105= 114-105= 114</t>
  </si>
  <si>
    <t>https://jurnal.ibik.ac.id/index.php/jimkes/article/view/1278</t>
  </si>
  <si>
    <t>Pengaruh Return On Assets Dan BOPO Terhadap Market Share Pada Bank Syariah,A Maulana, M Ariffin, GG Gendalasari
Jurnal Ilmiah Manajemen Kesatuan 9 (1), 167-176</t>
  </si>
  <si>
    <t>https://scholar.google.com/citations?view_op=view_citation&amp;hl=id&amp;user=Zf1hlx8AAAAJ&amp;sortby=pubdate&amp;citation_for_view=Zf1hlx8AAAAJ:5nxA0vEk-isC</t>
  </si>
  <si>
    <t>https://scholar.google.com/citations?view_op=view_citation&amp;hl=id&amp;user=Zf1hlx8AAAAJ&amp;sortby=pubdate&amp;citation_for_view=Zf1hlx8AAAAJ:0EnyYjriUFMC</t>
  </si>
  <si>
    <t>https://scholar.google.com/citations?view_op=view_citation&amp;hl=id&amp;user=HY2BsvEAAAAJ&amp;sortby=pubdate&amp;citation_for_view=HY2BsvEAAAAJ:aqlVkmm33-oC</t>
  </si>
  <si>
    <t>Pengaruh Financing To Deposit Ratio Dan Non Performing Financing Terhadap Return On Asset
H Sastra, B Ariziq, I Sukartaatmadja
Jurnal Ilmiah Manajemen Kesatuan 9 (3), 653-664</t>
  </si>
  <si>
    <t>Analisis Peran Kinerja Customer Service Dan Teller Terhadap Kepuasan Nasabah Bank,ZZ Evalin, I Sukartaatmadja, MN Mulyadi
Jurnal Ilmiah Manajemen Kesatuan 9 (2), 151-160</t>
  </si>
  <si>
    <t>https://jurnal.ibik.ac.id/index.php/jimkes/article/view/767</t>
  </si>
  <si>
    <t>Pengaruh Capital Adequacy Ratio, Non Performing Loan, Biaya Operasional Dan Pendapatan Operasional Terhadap Pertumbuhan Laba Bank,A Guicheldy, I Sukartaatmadja
Jurnal Ilmiah Manajemen Kesatuan 9 (1), 131-140</t>
  </si>
  <si>
    <t>https://jurnal.ibik.ac.id/index.php/jimkes/article/view/496</t>
  </si>
  <si>
    <t>https://scholar.google.com/citations?view_op=view_citation&amp;hl=id&amp;user=Dnqw1xkAAAAJ&amp;sortby=pubdate&amp;citation_for_view=Dnqw1xkAAAAJ:evX43VCCuoAC</t>
  </si>
  <si>
    <t>Pertumbuhan Ekonomi Indonesia: Faktor Pendorong Pada Pandemi Covid-19,I Iriyadi, JHV Purba
Jurnal Ilmiah Manajemen Kesatuan 10 (3)</t>
  </si>
  <si>
    <t>https://scholar.google.com/citations?view_op=view_citation&amp;hl=id&amp;user=Dnqw1xkAAAAJ&amp;sortby=pubdate&amp;citation_for_view=Dnqw1xkAAAAJ:kzcrU_BdoSEC</t>
  </si>
  <si>
    <t>https://scholar.google.com/citations?view_op=view_citation&amp;hl=id&amp;user=Dnqw1xkAAAAJ&amp;cstart=20&amp;pagesize=80&amp;sortby=pubdate&amp;citation_for_view=Dnqw1xkAAAAJ:N5tVd3kTz84C</t>
  </si>
  <si>
    <t>Pengaruh Social Media Marketing Dan Kualitas Pelayanan Terhadap Keputusan Pembelian Kpr Non Subsidi Dengan Mediasi Persepsi Merek (Studi Pada Bank Xyz)
S Piramita, S Hannan, JHV Purba
Jurnal Aplikasi Bisnis dan Manajemen (JABM) 7 (2), 487-497</t>
  </si>
  <si>
    <t>THE STRATEGY OF HUMAN RESOURCES DEVELOPMENT IN IMPROVING THE COMPETITIVE ADVANTAGE (Case Study at Madinatul Qur'an Islamic Boarding School, Depok),A Jatmika, M Entang, JHV Purba
JHSS (JOURNAL OF HUMANITIES AND SOCIAL STUDIES) 5 (1), 91-98</t>
  </si>
  <si>
    <t>The impact of covid-19 pandemic on the tourism sector in Indonesia,JHV Purba, R Fathiah, S Steven
Riset: Jurnal Aplikasi Ekonomi Akuntansi dan Bisnis 3 (1), 389-401</t>
  </si>
  <si>
    <t>The effect of GRDP sector composition on economic growth in the Lake Toba region
D Juhandi, MA Sipahutar, NK Odang
Jurnal Ekonomi dan Studi Pembangunan 13 (2), 124-135</t>
  </si>
  <si>
    <t>Expected Inflation Phenomena on Inflation and Unemployment Tradeoff-Evidence from Indonesia,MA Sipahutar
Jurnal Ekonomi dan Pembangunan 29 (1), 17-26</t>
  </si>
  <si>
    <t>Pengaruh Loan To Deposit Ratio Dan Tingkat Suku Bunga Kredit Terhadap Return On Asset,D Wulandari, MA Sipahutar
Jurnal Ilmiah Manajemen Kesatuan 9 (1), 107-114</t>
  </si>
  <si>
    <t>https://jurnal.ibik.ac.id/index.php/jimkes/article/view/493</t>
  </si>
  <si>
    <t>https://scholar.google.com/citations?view_op=view_citation&amp;hl=id&amp;user=VQjhtXQAAAAJ&amp;sortby=pubdate&amp;citation_for_view=VQjhtXQAAAAJ:WF5omc3nYNoC</t>
  </si>
  <si>
    <t>https://scholar.google.com/citations?view_op=view_citation&amp;hl=id&amp;user=0AIxueAAAAAJ&amp;sortby=pubdate&amp;citation_for_view=0AIxueAAAAAJ:k_IJM867U9cC</t>
  </si>
  <si>
    <t>https://scholar.google.com/citations?view_op=view_citation&amp;hl=id&amp;user=QUcGFDgAAAAJ&amp;sortby=pubdate&amp;citation_for_view=QUcGFDgAAAAJ:9yKSN-GCB0IC</t>
  </si>
  <si>
    <t>Prevalence of health-risk behaviors and mental well-being of ASEAN university students in COVID-19 pandemic,HA Rahman, A Amornsriwatanakul, KH Abdul-Mumin, D Agustiningsih, ...
International Journal of Environmental Research and Public Health 19 (14), 8528</t>
  </si>
  <si>
    <t>https://scholar.google.com/citations?view_op=view_citation&amp;hl=id&amp;user=n4qwDykAAAAJ&amp;sortby=pubdate&amp;citation_for_view=n4qwDykAAAAJ:Se3iqnhoufwC</t>
  </si>
  <si>
    <t>Jurnal Internasional Bereputasi</t>
  </si>
  <si>
    <t>https://scholar.google.com/citations?view_op=view_citation&amp;hl=en&amp;user=S6BAhyEAAAAJ&amp;citation_for_view=S6BAhyEAAAAJ:u-x6o8ySG0sC</t>
  </si>
  <si>
    <t>https://scholar.google.com/citations?view_op=view_citation&amp;hl=id&amp;user=z1HHdJYAAAAJ&amp;sortby=pubdate&amp;citation_for_view=z1HHdJYAAAAJ:PkcyUWeTMh0C</t>
  </si>
  <si>
    <t>https://scholar.google.com/citations?view_op=view_citation&amp;hl=id&amp;user=z1HHdJYAAAAJ&amp;sortby=pubdate&amp;citation_for_view=z1HHdJYAAAAJ:mWEH9CqjF64C</t>
  </si>
  <si>
    <t>Analisis Penerapan Akuntansi Sewa Guna Usaha (PSAK 30),FH Haris, R Rachman
Jurnal Ilmiah Akuntansi Kesatuan 9 (1), 109-120</t>
  </si>
  <si>
    <t>https://scholar.google.com/citations?view_op=view_citation&amp;hl=id&amp;user=O1Z1KrYAAAAJ&amp;sortby=pubdate&amp;citation_for_view=O1Z1KrYAAAAJ:Tyk-4Ss8FVUC</t>
  </si>
  <si>
    <t>https://scholar.google.com/citations?view_op=view_citation&amp;hl=id&amp;user=2BAQyGoAAAAJ&amp;sortby=pubdate&amp;citation_for_view=2BAQyGoAAAAJ:ZeXyd9-uunAC</t>
  </si>
  <si>
    <t>https://scholar.google.com/citations?view_op=view_citation&amp;hl=en&amp;user=LWsOz0YAAAAJ&amp;citation_for_view=LWsOz0YAAAAJ:9yKSN-GCB0IC</t>
  </si>
  <si>
    <t>https://www.researchgate.net/profile/Yuwan-Jumaryadi/publication/360772770_Improving_medium_small_micro_enterprise'_MSME_performance/links/62899ecf8ecbaa07fcca1601/Improving-medium-small-micro-enterprise-MSME-performance.pdf</t>
  </si>
  <si>
    <t>https://scholar.google.com/citations?view_op=view_citation&amp;hl=id&amp;user=eXWp4IIAAAAJ&amp;sortby=pubdate&amp;citation_for_view=eXWp4IIAAAAJ:Zph67rFs4hoC</t>
  </si>
  <si>
    <t>Analisis Pengaruh Dana Pihak Ketiga Dan Tingkat Suku Bunga Kredit Terhadap Profitabilitas Bank BUMN,M Tofan, A Munawar, Y Supriadi, M Effendy
Jurnal Ilmiah Manajemen Kesatuan 10 (1), 97-104</t>
  </si>
  <si>
    <t>https://jurnal.ibik.ac.id/index.php/jimkes/article/view/1280</t>
  </si>
  <si>
    <t>Environmental Management System (EMS) and Green Marketing Mix (7Ps) for Hotel Sustainable Industrial Performance: A Conceptual Model
BH Rainanto, AT Bon, JHV Purba
International Journal of Advanced Science and Technology (IJAST) 29 (7s …</t>
  </si>
  <si>
    <t xml:space="preserve">Interaction of Green Marketing Mix (GMM) and Pro-Environmental Behavior (PEB) in the Hospitality Industry to Achieve Sustainable Industry Performance (SIP)
BH Rainanto, AT BON, A MEKANIWATI, J Van MELLE
Review of International Geographical Education Online 11 (3), 1665-1675 2 2021
</t>
  </si>
  <si>
    <t>Analysis of Co-Branding Strategy to Improve Company’s Competitive Power 
S Zuhdi, BH Rainanto, D Apriyani 
Repurchase and Its Determinants</t>
  </si>
  <si>
    <t>https://scholar.google.com/citations?view_op=view_citation&amp;hl=en&amp;user=Xw-4pl0AAAAJ&amp;sortby=pubdate&amp;citation_for_view=Xw-4pl0AAAAJ:zA6iFVUQeVQC</t>
  </si>
  <si>
    <t>Dr. David HM Hasibuan, Ak., MM., CA</t>
  </si>
  <si>
    <t>Pengaruh Temuan Audit Dan Tindak Lanjut Hasil Pemeriksaan Terhadap Tingkat Pengungkapan Laporan Keuangan Pada Kementerian,G Imtinan, DHM Hasibuan
Jurnal Ilmiah Akuntansi Kesatuan 9 (2), 215-224</t>
  </si>
  <si>
    <t>https://scholar.google.com/citations?view_op=view_citation&amp;hl=id&amp;user=fR8KUS0AAAAJ&amp;sortby=pubdate&amp;citation_for_view=fR8KUS0AAAAJ:hC7cP41nSMkC</t>
  </si>
  <si>
    <t>https://scholar.google.com/citations?view_op=view_citation&amp;hl=id&amp;user=TCn4BcYAAAAJ&amp;sortby=pubdate&amp;citation_for_view=TCn4BcYAAAAJ:a0OBvERweLwC</t>
  </si>
  <si>
    <t>https://scholar.google.com/citations?view_op=view_citation&amp;hl=id&amp;user=sRACUYwAAAAJ&amp;sortby=pubdate&amp;citation_for_view=sRACUYwAAAAJ:vV6vV6tmYwMC</t>
  </si>
  <si>
    <t>https://scholar.google.com/citations?view_op=view_citation&amp;hl=id&amp;user=Uc6NYGQAAAAJ&amp;sortby=pubdate&amp;citation_for_view=Uc6NYGQAAAAJ:kNdYIx-mwKoC</t>
  </si>
  <si>
    <t>https://scholar.google.com/citations?view_op=view_citation&amp;hl=id&amp;user=sRACUYwAAAAJ&amp;sortby=pubdate&amp;citation_for_view=sRACUYwAAAAJ:BqipwSGYUEgC</t>
  </si>
  <si>
    <t>https://scholar.google.com/citations?view_op=view_citation&amp;hl=id&amp;user=sRACUYwAAAAJ&amp;sortby=pubdate&amp;citation_for_view=sRACUYwAAAAJ:YFjsv_pBGBYC</t>
  </si>
  <si>
    <t>https://scholar.google.com/citations?view_op=view_citation&amp;hl=en&amp;user=sRACUYwAAAAJ&amp;sortby=pubdate&amp;citation_for_view=sRACUYwAAAAJ:R3hNpaxXUhUC</t>
  </si>
  <si>
    <t>https://scholar.google.com/citations?view_op=view_citation&amp;hl=id&amp;user=sRACUYwAAAAJ&amp;cstart=20&amp;pagesize=80&amp;sortby=pubdate&amp;citation_for_view=sRACUYwAAAAJ:hC7cP41nSMkC</t>
  </si>
  <si>
    <t>https://scholar.google.com/citations?view_op=view_citation&amp;hl=id&amp;user=yCY5FG4AAAAJ&amp;sortby=pubdate&amp;citation_for_view=yCY5FG4AAAAJ:ZuybSZzF8UAC</t>
  </si>
  <si>
    <t>Analisis Pengaruh CAR, NPL, dan LDR Terhadap ROA
M Kurniawan, A Munawar, AY Amwila
Jurnal Ilmiah Manajemen Kesatuan 8 (2), 149-158</t>
  </si>
  <si>
    <t>https://scholar.google.com/citations?view_op=view_citation&amp;hl=id&amp;user=yCY5FG4AAAAJ&amp;cstart=20&amp;pagesize=80&amp;sortby=pubdate&amp;citation_for_view=yCY5FG4AAAAJ:PELIpwtuRlgC</t>
  </si>
  <si>
    <t>https://scholar.google.com/citations?view_op=view_citation&amp;hl=en&amp;user=UElS9zgAAAAJ&amp;sortby=pubdate&amp;citation_for_view=UElS9zgAAAAJ:UeHWp8X0CEIC</t>
  </si>
  <si>
    <t>https://scholar.google.com/citations?view_op=view_citation&amp;hl=id&amp;user=2UEsj5MAAAAJ&amp;sortby=pubdate&amp;citation_for_view=2UEsj5MAAAAJ:HDshCWvjkbEC</t>
  </si>
  <si>
    <t>Tantangan Technopreneur Bagi Umkm Di Kota Bogor Sebagai Strategi Bertahan Di Era Pandemi Covid-19,A Mekaniwati, Y Nurendah, D Maulina, NS Hanifah
Jurnal Ilmiah Manajemen Kesatuan 9 (3)</t>
  </si>
  <si>
    <t>Globalization challenges of micro small and medium enterprisesMU Dewi, A Mekaniwati, Y Nurendah, P Cakranegara, AS Arief
Eur. J. Mol. Clin. Med 7 (11), 1909-1915</t>
  </si>
  <si>
    <t>https://scholar.google.com/citations?view_op=view_citation&amp;hl=en&amp;user=2UEsj5MAAAAJ&amp;cstart=20&amp;pagesize=80&amp;sortby=pubdate&amp;citation_for_view=2UEsj5MAAAAJ:M3ejUd6NZC8C</t>
  </si>
  <si>
    <t>Dr. H. Mumuh Mulyana, SE., MM., M.Si., CSM.</t>
  </si>
  <si>
    <t>https://scholar.google.com/citations?view_op=view_citation&amp;hl=id&amp;user=2BAQyGoAAAAJ&amp;sortby=pubdate&amp;citation_for_view=2BAQyGoAAAAJ:mB3voiENLucC</t>
  </si>
  <si>
    <t>Analysis of Entrepreneurship Activities in Rice Farming,M Mulyana, H Harianto, DB Hakim, S Hartoyo, M Mariyah
Budapest International Research and Critics Institute (BIRCI-Journal …</t>
  </si>
  <si>
    <t>https://scholar.google.com/citations?view_op=view_citation&amp;hl=id&amp;user=3_maRAoAAAAJ&amp;sortby=pubdate&amp;citation_for_view=3_maRAoAAAAJ:raTqNPD5sRQC</t>
  </si>
  <si>
    <t>Pengaruh Kualitas Produk, Kualitas Layanan dan Persepsi Harga Terhadap Kepuasan Pelanggan Produk Smartphone Samsung di Bogor,Y Hermawan, D Maylani, M Mulyana
Jurnal Ilmiah Manajemen Kesatuan 9 (3), 641-652</t>
  </si>
  <si>
    <t>https://scholar.google.com/citations?view_op=view_citation&amp;hl=id&amp;user=3_maRAoAAAAJ&amp;cstart=20&amp;pagesize=80&amp;sortby=pubdate&amp;citation_for_view=3_maRAoAAAAJ:oi2SiIJ9l4AC</t>
  </si>
  <si>
    <t xml:space="preserve">Application of digital Agricultural Tools in Indonesia: From Creativity towards Rural Community Innovation,N Widaningsih, S Sutiharni, I Istikomah, M Mulyana, H Ali
Budapest International Research and Critics Institute (BIRCI-Journal </t>
  </si>
  <si>
    <t>Analisis Pengaruh Public Relation dan Sales Promotion Terhadap Minat Beli Pada Produk Starbucks di Kota BogorA Maulana, M Mulyana
Jurnal Ilmiah Manajemen Kesatuan 8 (2), 47-64</t>
  </si>
  <si>
    <t>Entrepreneurial Activities And Performance Of Rice Farming In Bojongpicung Sub-District, Cianjur RegencyM Mulyana, DB Hakim, S Hartoyo
European Journal of Molecular &amp; Clinical Medicine 7 (3), 4528-4535</t>
  </si>
  <si>
    <t>https://scholar.google.com/citations?view_op=view_citation&amp;hl=en&amp;user=3_maRAoAAAAJ&amp;pagesize=80&amp;citation_for_view=3_maRAoAAAAJ:MAUkC_7iAq8C</t>
  </si>
  <si>
    <t>https://scholar.google.com/citations?view_op=view_citation&amp;hl=en&amp;user=eN4uCGsAAAAJ&amp;sortby=pubdate&amp;citation_for_view=eN4uCGsAAAAJ:hMod-77fHWUC</t>
  </si>
  <si>
    <t>https://scholar.google.com/citations?view_op=view_citation&amp;hl=en&amp;user=eN4uCGsAAAAJ&amp;sortby=pubdate&amp;citation_for_view=eN4uCGsAAAAJ:isC4tDSrTZIC</t>
  </si>
  <si>
    <t>https://scholar.google.com/citations?view_op=view_citation&amp;hl=id&amp;user=Zf1hlx8AAAAJ&amp;sortby=pubdate&amp;citation_for_view=Zf1hlx8AAAAJ:Se3iqnhoufwC</t>
  </si>
  <si>
    <t>https://scholar.google.com/citations?view_op=view_citation&amp;hl=en&amp;user=eN4uCGsAAAAJ&amp;sortby=pubdate&amp;citation_for_view=eN4uCGsAAAAJ:j3f4tGmQtD8C</t>
  </si>
  <si>
    <t>https://scholar.google.com/citations?view_op=view_citation&amp;hl=en&amp;user=eN4uCGsAAAAJ&amp;sortby=pubdate&amp;citation_for_view=eN4uCGsAAAAJ:e5wmG9Sq2KIC</t>
  </si>
  <si>
    <t>https://scholar.google.com/citations?view_op=view_citation&amp;hl=en&amp;user=eN4uCGsAAAAJ&amp;sortby=pubdate&amp;citation_for_view=eN4uCGsAAAAJ:_Qo2XoVZTnwC</t>
  </si>
  <si>
    <t>https://scholar.google.com/citations?view_op=view_citation&amp;hl=id&amp;user=PDoGgigAAAAJ&amp;sortby=pubdate&amp;citation_for_view=PDoGgigAAAAJ:yD5IFk8b50cC</t>
  </si>
  <si>
    <t>https://scholar.google.com/citations?view_op=view_citation&amp;hl=en&amp;user=PDoGgigAAAAJ&amp;sortby=pubdate&amp;citation_for_view=PDoGgigAAAAJ:u_35RYKgDlwC</t>
  </si>
  <si>
    <t>https://scholar.google.com/citations?view_op=view_citation&amp;hl=id&amp;user=PDoGgigAAAAJ&amp;pagesize=80&amp;sortby=pubdate&amp;citation_for_view=PDoGgigAAAAJ:J_g5lzvAfSwC</t>
  </si>
  <si>
    <t>https://scholar.google.com/citations?view_op=view_citation&amp;hl=id&amp;user=PDoGgigAAAAJ&amp;cstart=20&amp;pagesize=80&amp;sortby=pubdate&amp;citation_for_view=PDoGgigAAAAJ:RYcK_YlVTxYC</t>
  </si>
  <si>
    <t>https://www.redalyc.org/journal/279/27968020005/27968020005.pdf</t>
  </si>
  <si>
    <t>https://scholar.google.com/citations?view_op=view_citation&amp;hl=id&amp;user=GMtAZdgAAAAJ&amp;sortby=pubdate&amp;citation_for_view=GMtAZdgAAAAJ:2P1L_qKh6hAC</t>
  </si>
  <si>
    <t>Pengaruh Likuiditas, Leverage, dan Profitabilitas Terhadap Pengungkapan Sustainability Report
T Hermawan, S Sutarti
Jurnal Ilmiah Akuntansi Kesatuan 9 (3), 597-604</t>
  </si>
  <si>
    <t>https://scholar.google.com/citations?view_op=view_citation&amp;hl=id&amp;user=GMtAZdgAAAAJ&amp;sortby=pubdate&amp;citation_for_view=GMtAZdgAAAAJ:70eg2SAEIzsC</t>
  </si>
  <si>
    <t>https://scholar.google.com/citations?view_op=view_citation&amp;hl=id&amp;user=GMtAZdgAAAAJ&amp;sortby=pubdate&amp;citation_for_view=GMtAZdgAAAAJ:ldfaerwXgEUC</t>
  </si>
  <si>
    <t>Pengaruh ukuran perusahaan dan corporate governance terhadap manajemen laba di industri perbankan Indonesia,K Karina, S Sutarti
Jurnal Ilmiah Akuntansi Kesatuan 9 (1), 121-136</t>
  </si>
  <si>
    <t>Firdaus Amyar, S.E., M.A., Ph,D., Ak., CA., LCCC., CSFA.</t>
  </si>
  <si>
    <t>https://scholar.google.com/citations?view_op=view_citation&amp;hl=id&amp;user=oO4uRaoAAAAJ&amp;sortby=pubdate&amp;citation_for_view=oO4uRaoAAAAJ:ULOm3_A8WrAC</t>
  </si>
  <si>
    <t>https://scholar.google.com/citations?view_op=view_citation&amp;hl=id&amp;user=oO4uRaoAAAAJ&amp;sortby=pubdate&amp;citation_for_view=oO4uRaoAAAAJ:roLk4NBRz8UC</t>
  </si>
  <si>
    <t>https://scholar.google.com/citations?view_op=view_citation&amp;hl=id&amp;user=oO4uRaoAAAAJ&amp;sortby=pubdate&amp;citation_for_view=oO4uRaoAAAAJ:YsMSGLbcyi4C</t>
  </si>
  <si>
    <t>https://scholar.google.com/citations?view_op=view_citation&amp;hl=id&amp;user=oO4uRaoAAAAJ&amp;sortby=pubdate&amp;citation_for_view=oO4uRaoAAAAJ:qjMakFHDy7sC</t>
  </si>
  <si>
    <t>https://scholar.google.com/citations?view_op=view_citation&amp;hl=id&amp;user=oO4uRaoAAAAJ&amp;sortby=pubdate&amp;citation_for_view=oO4uRaoAAAAJ:u5HHmVD_uO8C</t>
  </si>
  <si>
    <t>Pengaruh Profitabilitas, Leverage, Ukuran Perusahaan Terhadap Tax Avoidance Perusahaan Property dan Real Estate,S Hermawan, S Sudradjat, F Amyar
Jurnal Ilmiah Akuntansi Kesatuan 9 (2), 359-372</t>
  </si>
  <si>
    <t>Pengaruh Fraud Diamond dan Gonetheory Terhadap Academic Fraud, S Neva, F Amyar, HL Hernusa
JAS-PT (Jurnal Analisis Sistem Pendidikan Tinggi Indonesia) 5 (1), 29-38</t>
  </si>
  <si>
    <t>The effect of audit opinions, implementation of audit recommendations, and findings of state losses on corruption levels within ministries and institutions in the Republic of ,MA Budiman
Jurnal Tata Kelola Dan Akuntabilitas Keuangan Negara 7 (1), 113-129</t>
  </si>
  <si>
    <t>https://scholar.google.com/citations?view_op=view_citation&amp;hl=id&amp;user=6XCnXxoAAAAJ&amp;sortby=pubdate&amp;citation_for_view=6XCnXxoAAAAJ:d1gkVwhDpl0C</t>
  </si>
  <si>
    <t>https://www.google.com/url?q=https://scholar.google.com/citations?view_op%3Dview_citation%26hl%3Did%26user%3DBWLLjgQAAAAJ%26sortby%3Dpubdate%26citation_for_view%3DBWLLjgQAAAAJ:KlAtU1dfN6UC&amp;sa=D&amp;source=editors&amp;ust=1712569747614051&amp;usg=AOvVaw1I_sVcCrWzJiPOWs6H8n7B</t>
  </si>
  <si>
    <t>Prof. Dr. Bambang Pamungkas, Ak., MBA., CA., CPA., CSFA., CFRA</t>
  </si>
  <si>
    <t>https://scholar.google.com/citations?view_op=view_citation&amp;hl=id&amp;user=z_aahGUAAAAJ&amp;sortby=pubdate&amp;citation_for_view=z_aahGUAAAAJ:f2IySw72cVMC</t>
  </si>
  <si>
    <t>https://scholar.google.com/citations?view_op=view_citation&amp;hl=id&amp;user=z_aahGUAAAAJ&amp;sortby=pubdate&amp;citation_for_view=z_aahGUAAAAJ:dshw04ExmUIC</t>
  </si>
  <si>
    <t>Kristin Ninta Ginting</t>
  </si>
  <si>
    <t>Jurnal Nasional Tidak Terakreditasi</t>
  </si>
  <si>
    <t>https://jurnal.ibik.ac.id/index.php/jabkes/article/view/1471</t>
  </si>
  <si>
    <t>Muslih Faridi Saripudin</t>
  </si>
  <si>
    <t>https://scholar.google.co.id/citations?view_op=view_citation&amp;hl=en&amp;user=pGHMxz4AAAAJ&amp;sortby=pubdate&amp;citation_for_view=pGHMxz4AAAAJ:IjCSPb-OGe4C</t>
  </si>
  <si>
    <t>Dwi Maulina</t>
  </si>
  <si>
    <t>https://jurnal.ibik.ac.id/index.php/jadkes/article/view/1483</t>
  </si>
  <si>
    <t>Mutiara Erliyantina</t>
  </si>
  <si>
    <t>https://jurnal.ibik.ac.id/index.php/jikes/article/view/1457</t>
  </si>
  <si>
    <t>Murti Septiani</t>
  </si>
  <si>
    <t>https://jurnal.ibik.ac.id/index.php/jimkes/article/view/1281</t>
  </si>
  <si>
    <t>Dhiya Riska Larasati</t>
  </si>
  <si>
    <t>https://jurnal.ibik.ac.id/index.php/jikes/article/view/1381</t>
  </si>
  <si>
    <t>Dewi Novisha</t>
  </si>
  <si>
    <t>https://jurnal.ibik.ac.id/index.php/jikes/article/view/1788</t>
  </si>
  <si>
    <t>2O21</t>
  </si>
  <si>
    <t>Zhalzha Febiola</t>
  </si>
  <si>
    <t>https://jurnal.ibik.ac.id/index.php/jimkes/article/view/766</t>
  </si>
  <si>
    <t>Ade Lina</t>
  </si>
  <si>
    <t>https://jurnal.ibik.ac.id/index.php/jimkes/article/view/1279</t>
  </si>
  <si>
    <t>Risma</t>
  </si>
  <si>
    <t>https://jurnal.ibik.ac.id/index.php/jimkes/article/view/1282</t>
  </si>
  <si>
    <t>Ranti Rahmayanti</t>
  </si>
  <si>
    <t>https://ijpsat.org/index.php/ijpsat/article/view/4576</t>
  </si>
  <si>
    <t>Analisis Faktor-Faktor Yang Mempengaruhi Minat Transaksi Pada Penggunaan Teknologi E-Wallet</t>
  </si>
  <si>
    <t>Natasha</t>
  </si>
  <si>
    <t>https://jurnal.ibik.ac.id/index.php/jikes/article/view/1461</t>
  </si>
  <si>
    <t>Stefany Aurelia</t>
  </si>
  <si>
    <t>https://jurnal.ibik.ac.id/index.php/jimkes/article/view/1515</t>
  </si>
  <si>
    <t>Muhammad Rafli</t>
  </si>
  <si>
    <t>https://jurnal.ibik.ac.id/index.php/jikes/article/view/1455</t>
  </si>
  <si>
    <t>Yosua Anugerah Mogea</t>
  </si>
  <si>
    <t>https://jurnal.ibik.ac.id/index.php/jikes/article/view/1459</t>
  </si>
  <si>
    <t>Bagaswara Dei Gratia Lase</t>
  </si>
  <si>
    <t>https://jurnal.ibik.ac.id/index.php/jipkes/article/view/1371</t>
  </si>
  <si>
    <t>Muhammad Irsyad Fauzan</t>
  </si>
  <si>
    <t>https://jurnal.ibik.ac.id/index.php/jikes/article/view/1377</t>
  </si>
  <si>
    <t>Astia Aurelia Mustafa</t>
  </si>
  <si>
    <t>https://jurnal.ibik.ac.id/index.php/jipkes/article/view/1369</t>
  </si>
  <si>
    <t>Media Massa Nasional</t>
  </si>
  <si>
    <t>https://www.radarbogor.id/2022/09/23/perkuat-sistem-pengembangan-usaha-kelompok-uppks-matahari-ini-yang-dilakukan-ibi-kesatuan/</t>
  </si>
  <si>
    <t>Widya</t>
  </si>
  <si>
    <t>https://scholar.google.co.id/citations?view_op=view_citation&amp;hl=en&amp;user=pGHMxz4AAAAJ&amp;sortby=pubdate&amp;citation_for_view=pGHMxz4AAAAJ:Tyk-4Ss8FVUC</t>
  </si>
  <si>
    <t>Widya Warisman</t>
  </si>
  <si>
    <t>https://jurnal.ibik.ac.id/index.php/jimkes/article/view/1442</t>
  </si>
  <si>
    <t>Siti Anisah Sa’diyah</t>
  </si>
  <si>
    <t>https://www.jurnal.polgan.ac.id/index.php/remik/article/view/11812</t>
  </si>
  <si>
    <t>Nora Nurmayanti</t>
  </si>
  <si>
    <t>https://jurnal.ibik.ac.id/index.php/jimkes/article/view/1187</t>
  </si>
  <si>
    <t>Shelfiana Anggraeni</t>
  </si>
  <si>
    <t>https://ijefm.co.in/v5i5/Doc/3.pdf</t>
  </si>
  <si>
    <t>Della Syafitri</t>
  </si>
  <si>
    <t>https://jurnal.ibik.ac.id/index.php/jimkes/article/view/1609</t>
  </si>
  <si>
    <t>Kevin Cahaya Wijaya</t>
  </si>
  <si>
    <t>https://jurnal.ibik.ac.id/index.php/jikes/article/view/1380</t>
  </si>
  <si>
    <t>Grinaldo Muhamad</t>
  </si>
  <si>
    <t>https://jurnal.ibik.ac.id/index.php/jimkes/article/view/1395</t>
  </si>
  <si>
    <t>Dewi Raisa Putrie</t>
  </si>
  <si>
    <t>Anissa Yosephani</t>
  </si>
  <si>
    <t>https://www.researchgate.net/publication/361713106_The_linkage_of_greenwashing_perception_and_consumers'_green_purchase_intention_A_case_study_of_single-use_water_bottled</t>
  </si>
  <si>
    <t>https://drive.google.com/file/d/1M4j81xSGZkn25dbZ2erSBfHGzX6Re_8p/view?usp=sharing</t>
  </si>
  <si>
    <t>Kellin Noventia</t>
  </si>
  <si>
    <t>https://jurnal.ibik.ac.id/index.php/jimkes/article/view/1674</t>
  </si>
  <si>
    <t>Siti Syafira Nurcahya</t>
  </si>
  <si>
    <t>https://jurnal.ibik.ac.id/index.php/jimkes/article/view/1630</t>
  </si>
  <si>
    <t>Khairul Zaman</t>
  </si>
  <si>
    <t>https://jurnal.ibik.ac.id/index.php/jabkes/article/view/1722</t>
  </si>
  <si>
    <t>Ade Apriany</t>
  </si>
  <si>
    <t>Maulvi Novia Lestari</t>
  </si>
  <si>
    <t>https://jurnal.ibik.ac.id/index.php/jimkes/article/view/1627</t>
  </si>
  <si>
    <t>Geeta Maharani Sumantri</t>
  </si>
  <si>
    <t>https://jurnal.ibik.ac.id/index.php/jimkes/article/view/1536</t>
  </si>
  <si>
    <t>Rifanny Maulana</t>
  </si>
  <si>
    <t>https://jurnal.ibik.ac.id/index.php/jikes/article/view/1373</t>
  </si>
  <si>
    <t>Pengaruh Persepsi Harga, Promosi Penjualan, Dan Gaya Hidup Terhadap Keputusan Pembelian Konsumen Studi Kasus Eiger Store di Kota Bogor</t>
  </si>
  <si>
    <t>Nanda Aldiansyah</t>
  </si>
  <si>
    <t>https://jurnal.pdpi.or.id/index.php/ijeb/article/view/7</t>
  </si>
  <si>
    <t>Rafika Chyntia</t>
  </si>
  <si>
    <t>https://jurnal.ibik.ac.id/index.php/jimkes/article/view/1574</t>
  </si>
  <si>
    <t>Sultan Fajar Fadillah</t>
  </si>
  <si>
    <t>https://jurnal.ibik.ac.id/index.php/jimkes/article/view/1679</t>
  </si>
  <si>
    <t>Tithania Charisma Putri</t>
  </si>
  <si>
    <t>https://jurnal.ibik.ac.id/index.php/jimkes/article/view/1437</t>
  </si>
  <si>
    <t>Muhammad Nasrudin</t>
  </si>
  <si>
    <t>https://jurnal.ibik.ac.id/index.php/jikes/article/view/1792</t>
  </si>
  <si>
    <t>Afra Afifah</t>
  </si>
  <si>
    <t>https://jurnal.ibik.ac.id/index.php/jimkes/article/view/1276</t>
  </si>
  <si>
    <t>Aris Munandar</t>
  </si>
  <si>
    <t>https://jurnal.ibik.ac.id/index.php/jikes/article/view/1786</t>
  </si>
  <si>
    <t>Senny Wirantie</t>
  </si>
  <si>
    <t>https://jurnal.ibik.ac.id/index.php/jikes/article/view/1460</t>
  </si>
  <si>
    <t>Muhamad Tofan</t>
  </si>
  <si>
    <t>Ibnu Ria Puspita</t>
  </si>
  <si>
    <t>https://jurnal.ibik.ac.id/index.php/jabkes/article/view/1358</t>
  </si>
  <si>
    <t>Ahmad Ramdany</t>
  </si>
  <si>
    <t>https://jurnal.ibik.ac.id/index.php/jimkes/article/view/1488</t>
  </si>
  <si>
    <t>Pengaruh Kualitas E-Banking Dan Kualitas Layanan Terhadap Kepuasan Nasabah,Pengaruh Kualitas E-Banking Dan Kualitas Layanan Terhadap Kepuasan Nasabah</t>
  </si>
  <si>
    <t>Ardhieva Wiraldhy Ruslanie</t>
  </si>
  <si>
    <t>https://jurnal.ibik.ac.id/index.php/jikes/article/view/1382</t>
  </si>
  <si>
    <t>Davina Evangeline</t>
  </si>
  <si>
    <t>https://jurnal.ibik.ac.id/index.php/jikes/article/view/1363</t>
  </si>
  <si>
    <t>Fanesha</t>
  </si>
  <si>
    <t>https://jurnal.ibik.ac.id/index.php/jimkes/article/view/764</t>
  </si>
  <si>
    <t>Rafli Kurniawan</t>
  </si>
  <si>
    <t>https://jurnal.ibik.ac.id/index.php/jipkes/article/view/866</t>
  </si>
  <si>
    <t>https://drive.google.com/file/d/1GaGnh_2AdTU8e7futQNatsiLk2dob-zf/view?usp=sharing</t>
  </si>
  <si>
    <t>https://jurnal.ibik.ac.id/index.php/icogoia2021/article/view/1235</t>
  </si>
  <si>
    <t>Shadam Azzahra Ross</t>
  </si>
  <si>
    <t>https://jurnal.ibik.ac.id/index.php/jimkes/article/view/505</t>
  </si>
  <si>
    <t>Ranti Nur Febrianti</t>
  </si>
  <si>
    <t>https://jurnal.ibik.ac.id/index.php/icogoia2021/article/view/1131</t>
  </si>
  <si>
    <t>Selvi Monica</t>
  </si>
  <si>
    <t>https://jurnal.ibik.ac.id/index.php/icogoia2021/article/view/1116</t>
  </si>
  <si>
    <t>Kerenth Kerenth</t>
  </si>
  <si>
    <t>https://jurnal.ibik.ac.id/index.php/icogoia2021/article/view/1161</t>
  </si>
  <si>
    <t>Zuziana Zesaria Evalin</t>
  </si>
  <si>
    <t>Abraham Guicheldy</t>
  </si>
  <si>
    <t>Dini Wulandari</t>
  </si>
  <si>
    <t>Tuah Ranjas Mara</t>
  </si>
  <si>
    <t>https://jurnal.ibik.ac.id/index.php/jimkes/article/view/399</t>
  </si>
  <si>
    <t>Destiana Dwi Nita</t>
  </si>
  <si>
    <t>https://jurnal.ibik.ac.id/index.php/jimkes/article/view/763</t>
  </si>
  <si>
    <t>Riska Septiana</t>
  </si>
  <si>
    <t>https://jurnal.ibik.ac.id/index.php/jimkes/article/view/355</t>
  </si>
  <si>
    <t>Guntur Ridho Pangestu</t>
  </si>
  <si>
    <t>https://jurnal.ibik.ac.id/index.php/jimkes/article/view/581</t>
  </si>
  <si>
    <t>Nuri Fitriani</t>
  </si>
  <si>
    <t>https://jurnal.ibik.ac.id/index.php/jiakes/article/view/871</t>
  </si>
  <si>
    <t>Theresia Sasmita</t>
  </si>
  <si>
    <t>https://jurnal.ibik.ac.id/index.php/jabkes/article/view/562</t>
  </si>
  <si>
    <t>Sepriadi Solihin</t>
  </si>
  <si>
    <t>https://jurnal.ibik.ac.id/index.php/jikes/article/view/403</t>
  </si>
  <si>
    <t>Bella Aldama Faradilla</t>
  </si>
  <si>
    <t>https://jurnal.ibik.ac.id/index.php/jimkes/article/view/768</t>
  </si>
  <si>
    <t>Misbahudin</t>
  </si>
  <si>
    <t>https://jurnal.ibik.ac.id/index.php/icogoia2021/article/view/1145</t>
  </si>
  <si>
    <t>Deisny Saesarah</t>
  </si>
  <si>
    <t>https://jurnal.ibik.ac.id/index.php/icogoia2021/article/view/1147</t>
  </si>
  <si>
    <t>Analisis Pengauh Kebijakan Utang terhadap Kinerja Keuangan Perusahaan pada Perusahaan Subsektor Food and Beverage yang Terdaftar di BEI Periode 2016 - 2021</t>
  </si>
  <si>
    <t>Bayu Alamsyah Dani</t>
  </si>
  <si>
    <t>https://drive.google.com/file/d/17dnUfQrOzG_OULWVE1KTLUw2YlkrG7rV/view?usp=drive_link</t>
  </si>
  <si>
    <t>Pengembangan Bisnis Digital untuk UMKM Batik di Indonesia: Menuju Pertumbuhan yang Berkelanjutan</t>
  </si>
  <si>
    <t>Agung Sugianto Silalahi</t>
  </si>
  <si>
    <t>https://bogoraya.id/2023/05/20/pengembangan-bisnis-digital-untuk-umkm-batik-di-indonesia-menuju-pertumbuhan-yang-berkelanjutan/</t>
  </si>
  <si>
    <t>Pengelolaan Biaya Produksi untuk UMKM Batik di Indonesia: Kunci Kesuksesan dalam Persaingan Global</t>
  </si>
  <si>
    <t>Tiara Aprillia Rizky</t>
  </si>
  <si>
    <t>https://bogoraya.id/2023/05/03/pengelolaan-biaya-produksi-untuk-umkm-batik-di-indonesia-kunci-kesuksesan-dalam-persaingan-global/</t>
  </si>
  <si>
    <t>Salim</t>
  </si>
  <si>
    <t>https://scholar.google.com/citations?view_op=view_citation&amp;hl=en&amp;user=zA98PR8AAAAJ&amp;sortby=pubdate&amp;citation_for_view=zA98PR8AAAAJ:LkGwnXOMwfcC</t>
  </si>
  <si>
    <t>Fatmah</t>
  </si>
  <si>
    <t>https://scholar.google.com/citations?view_op=view_citation&amp;hl=en&amp;user=zA98PR8AAAAJ&amp;sortby=pubdate&amp;citation_for_view=zA98PR8AAAAJ:_FxGoFyzp5QC</t>
  </si>
  <si>
    <t>Rania Septiani</t>
  </si>
  <si>
    <t>https://scholar.google.com/citations?view_op=view_citation&amp;hl=en&amp;user=zA98PR8AAAAJ&amp;sortby=pubdate&amp;citation_for_view=zA98PR8AAAAJ:ufrVoPGSRksC</t>
  </si>
  <si>
    <t>https://jurnal.ibik.ac.id/index.php/icogoia2021/article/view/1244</t>
  </si>
  <si>
    <t>https://jurnal.ibik.ac.id/index.php/icogoia2021/article/view/1224</t>
  </si>
  <si>
    <t>https://jurnal.ibik.ac.id/index.php/icogoia2021/article/view/1223</t>
  </si>
  <si>
    <t>https://jurnal.ibik.ac.id/index.php/icogoia2021/article/view/1069</t>
  </si>
  <si>
    <t>https://scholar.google.com/citations?view_op=view_citation&amp;hl=en&amp;user=3_maRAoAAAAJ&amp;sortby=pubdate&amp;citation_for_view=3_maRAoAAAAJ:YsrPvlHIBpEC</t>
  </si>
  <si>
    <t>Odetha Agra Kirana</t>
  </si>
  <si>
    <t>https://jurnal.ibik.ac.id/index.php/icogoia2021/article/view/1078</t>
  </si>
  <si>
    <t>https://jurnal.ibik.ac.id/index.php/icogoia2021/article/view/1159</t>
  </si>
  <si>
    <t>Modul Usaha Mikro, Kecil, Dan Menengah : Akuntansi, Perpajakan, Aplikasi. Penulis: Ivena Oriana, Benedicta Michelle Methania, Balqis Sholehah, Misshael Ezra Oktavianus Sianipar, Syahrbanu Aqilah Nainawa</t>
  </si>
  <si>
    <t>Modul Accounting Startup For Future Business. Penulis: Ariansyah Maulana, Imanuel Felix Christanto, Vincent Yeremia Felikam, Clarisa Ardelia, Indri Amelia</t>
  </si>
  <si>
    <t xml:space="preserve">   1. Hak Cipta No. HKI EC00202409153 </t>
  </si>
  <si>
    <t xml:space="preserve">   2. Hak Cipta No. HKI EC00202334546</t>
  </si>
  <si>
    <t xml:space="preserve">   3. Hak Cipta No. HKI EC00202333807</t>
  </si>
  <si>
    <t xml:space="preserve">   4. Hak Cipta No. HKI EC00202333806</t>
  </si>
  <si>
    <t xml:space="preserve">   5. Hak Cipta No. HKI EC00202146354</t>
  </si>
  <si>
    <t xml:space="preserve">   6. Hak Cipta No. HKI EC00202146355</t>
  </si>
  <si>
    <t xml:space="preserve">   7. Hak Cipta No. HKI EC00202146363</t>
  </si>
  <si>
    <t xml:space="preserve">   1. Book Chapter</t>
  </si>
  <si>
    <t xml:space="preserve">   2. Book Chapter </t>
  </si>
  <si>
    <r>
      <rPr>
        <u/>
        <sz val="11"/>
        <color rgb="FF0563C1"/>
        <rFont val="Calibri"/>
        <family val="2"/>
      </rPr>
      <t>The Effect of GRDP Growth, Per Capita GRDP, Population on School Expectation Rates in West Java Province (2012-2019 Period)</t>
    </r>
    <r>
      <rPr>
        <sz val="11"/>
        <color rgb="FF000000"/>
        <rFont val="Calibri"/>
        <family val="2"/>
      </rPr>
      <t xml:space="preserve"> 
GG Gendalasari, R Riyadi
International Conference on Global Optimization and Its Applications 2021</t>
    </r>
  </si>
  <si>
    <r>
      <rPr>
        <u/>
        <sz val="11"/>
        <color rgb="FF0563C1"/>
        <rFont val="Calibri"/>
        <family val="2"/>
      </rPr>
      <t>Cluster application with k-means algorithm on the population of trade and accommodation facilities in indonesia</t>
    </r>
    <r>
      <rPr>
        <sz val="11"/>
        <color rgb="FF000000"/>
        <rFont val="Calibri"/>
        <family val="2"/>
      </rPr>
      <t xml:space="preserve"> A Munawar, GG Gendalasari, IMGA Kurniawan, D Purnomo, NH Ependi, ...
Journal of Physics: Conference Series 1933 (1), 012027</t>
    </r>
  </si>
  <si>
    <r>
      <rPr>
        <u/>
        <sz val="11"/>
        <color rgb="FF0563C1"/>
        <rFont val="Calibri"/>
        <family val="2"/>
      </rPr>
      <t>TECHNOPRENEUR CHALLENGES FOR MSMES IN THE CITY OF BOGOR AS A SURVIVAL STRATEGY IN THE ERA OF THE COVID-19</t>
    </r>
    <r>
      <rPr>
        <sz val="11"/>
        <color rgb="FF000000"/>
        <rFont val="Calibri"/>
        <family val="2"/>
      </rPr>
      <t xml:space="preserve"> A Mekaniwati, Y Nurendah, NS Hanifah, D Maulina
International Conference on Global Optimization and Its Applications 2021 </t>
    </r>
  </si>
  <si>
    <r>
      <rPr>
        <u/>
        <sz val="11"/>
        <color rgb="FF0563C1"/>
        <rFont val="Calibri"/>
        <family val="2"/>
      </rPr>
      <t>Intrapreneurship Tenaga Kependidikan Institut Bisnis Dan Informatika Kesatuan Bogor</t>
    </r>
    <r>
      <rPr>
        <sz val="11"/>
        <color rgb="FF000000"/>
        <rFont val="Calibri"/>
        <family val="2"/>
      </rPr>
      <t xml:space="preserve"> M Mulyana, W Widya, FLR Riwoe, S Zuhdi
JAS-PT (Jurnal Analisis Sistem Pendidikan Tinggi Indonesia) 7 (1), 5-14</t>
    </r>
  </si>
  <si>
    <r>
      <rPr>
        <u/>
        <sz val="11"/>
        <color rgb="FF0563C1"/>
        <rFont val="Calibri"/>
        <family val="2"/>
      </rPr>
      <t>Assistance Of MSMEs In Bogor City In Social Media Marketing Use</t>
    </r>
    <r>
      <rPr>
        <sz val="11"/>
        <rFont val="Calibri"/>
        <family val="2"/>
      </rPr>
      <t xml:space="preserve"> FLR Riwoe, M Mulyana
International Conference on Global Optimization and Its Applications 2021 …</t>
    </r>
  </si>
  <si>
    <r>
      <rPr>
        <u/>
        <sz val="11"/>
        <color rgb="FF0563C1"/>
        <rFont val="Calibri"/>
        <family val="2"/>
      </rPr>
      <t>Determinants of Students Entrepreneurial Intention During Covid-19 Pandemic: A Conceptual Model</t>
    </r>
    <r>
      <rPr>
        <sz val="11"/>
        <color rgb="FF000000"/>
        <rFont val="Calibri"/>
        <family val="2"/>
      </rPr>
      <t xml:space="preserve"> International Conference on Global Optimization and Its Applications 2021</t>
    </r>
  </si>
  <si>
    <r>
      <rPr>
        <sz val="11"/>
        <rFont val="Calibri"/>
        <family val="2"/>
      </rPr>
      <t xml:space="preserve">Dr. Ratih Puspitasari, S.E., </t>
    </r>
    <r>
      <rPr>
        <u/>
        <sz val="11"/>
        <color rgb="FF1155CC"/>
        <rFont val="Calibri"/>
        <family val="2"/>
      </rPr>
      <t>M.B.A</t>
    </r>
    <r>
      <rPr>
        <sz val="11"/>
        <rFont val="Calibri"/>
        <family val="2"/>
      </rPr>
      <t>.</t>
    </r>
  </si>
  <si>
    <r>
      <rPr>
        <u/>
        <sz val="11"/>
        <color rgb="FF0563C1"/>
        <rFont val="Calibri"/>
        <family val="2"/>
      </rPr>
      <t>The Influence of Corporate Governance for the Indonesian Banking Industry in a Pandemic Period</t>
    </r>
    <r>
      <rPr>
        <sz val="11"/>
        <color rgb="FF000000"/>
        <rFont val="Calibri"/>
        <family val="2"/>
      </rPr>
      <t xml:space="preserve"> MS Djanegara, S Sutarti, SA Dewo
International Journal of Finance &amp; Banking Studies (2147-4486) 11 (3), 62-71</t>
    </r>
  </si>
  <si>
    <r>
      <rPr>
        <sz val="11"/>
        <color theme="1"/>
        <rFont val="Calibri"/>
        <family val="2"/>
      </rPr>
      <t xml:space="preserve">Buku Biokewirausahaan. Penulis: Faulia Hadista, Silvana Aulia Maharani, Adelia Putri Belinda, Diah Kusumayanti, SP., </t>
    </r>
    <r>
      <rPr>
        <u/>
        <sz val="11"/>
        <color rgb="FF1155CC"/>
        <rFont val="Calibri"/>
        <family val="2"/>
      </rPr>
      <t>M.Si</t>
    </r>
    <r>
      <rPr>
        <sz val="11"/>
        <color theme="1"/>
        <rFont val="Calibri"/>
        <family val="2"/>
      </rPr>
      <t>.</t>
    </r>
  </si>
  <si>
    <r>
      <t xml:space="preserve">Teknologi Tepat Guna/Pengembangan </t>
    </r>
    <r>
      <rPr>
        <i/>
        <sz val="11"/>
        <color theme="1"/>
        <rFont val="Calibri"/>
        <family val="2"/>
      </rPr>
      <t xml:space="preserve">Software </t>
    </r>
    <r>
      <rPr>
        <sz val="11"/>
        <color theme="1"/>
        <rFont val="Calibri"/>
        <family val="2"/>
      </rPr>
      <t>(misalnya: Aplikasi Laporan Keuangan, Sistem Informasi Akuntansi, dll), Produk (Produk Terstandarisasi, Produk Tersertifikasi), Rekayasa Sosial, Konsultansi/Pendampingan (misalnya: Pendampingan UMKM, KUBE, BUMDES, dll)</t>
    </r>
  </si>
  <si>
    <t>Hubungan Current Ratio, Return on Asset, dan Debt to Equity Ratio dengan Harga Saham
AM Marpaung, BS Marpaung, A Rahman
SAINS MANAJEMEN, BISNIS DAN ADMINISTRASI 1 (2), 143-153</t>
  </si>
  <si>
    <t>Pengaruh Struktur Modal, Profitabilitas dan Kebijakan Dividen terhadap Harga Saham: Studi Kasus: Perusahaan Makanan dan Minuman di Bursa Efek Indonesia (BEI) TAHUN 2018-2020 BS Marpaung, SA Sa’diyah, AM Marpaung
REMIK: Riset dan E-Jurnal Manajemen Informatika Komputer 7 (1), 483-496</t>
  </si>
  <si>
    <t>a. 10.000.000 
b. 2.000.000</t>
  </si>
  <si>
    <t>Dampak Pandemi Covid 19 Terhadap Kegiatan Usaha Sektor Pariwisata dan Angkatan Kerja di kota Bogor,AM Marpaung, C Srihadi, BS Marpaung
Jurnal Ilmiah Pariwisata Kesatuan 3 (2), 71-76</t>
  </si>
  <si>
    <t>a. 10.000.000
b. 1.000.000</t>
  </si>
  <si>
    <t>Pengaruh Kualitas Pelayanan dan Sarana Pendukung Pelayanan Terhadap Kepuasan Nasabah Dalam Masa Pandemi COVID 19,N Nurmayanti, AM Marpaung
Jurnal Ilmiah Manajemen Kesatuan 10 (1), 121-128</t>
  </si>
  <si>
    <t>The Influence of Service Quality and Product Quality on Customer Loyalty of Banking,BS Marpaung, AM Marpaung, B Mariana
International Conference on Global Optimization and Its Applications 2021 …</t>
  </si>
  <si>
    <t>The Effect of Activity Ratio to the Company's Profitability in Trading, Service, and Investment Sub-Sector,BS Marpaung, DHM Hasibuan
Journal of Accounting, Business and Finance Research 11 (1), 38-45</t>
  </si>
  <si>
    <t>Comparative Analysis Of Share Price, Company Value, And Company Profitability 
Journal of Economics, Finance and Management Studies Volume 5 Issue 05 May 2022</t>
  </si>
  <si>
    <t>The Effect Of Bond Time Liquidity and Coupon Bond on the Price of Government Bonds on the Indonesia Stock Exchange Research Period Year 2019-2020,G Muhamad, BS Marpaung
Jurnal Ilmiah Manajemen Kesatuan 10 (2), 305-312</t>
  </si>
  <si>
    <t>The Impact of the Covid 19 Pandemic on Business Activities Supporting the Tourism Sector and the Work Force in the city of Bogor,A Magdalena, C SriHadi, B Sahala
International Conference on Global Optimization and Its Applications 2021 1 …</t>
  </si>
  <si>
    <t>Pengaruh Promosi Penjualan, Word Of Mouth, Dan Citra Merek Terhadap Keputusan Pengguna Jasa Dalam Menggunakan Grab Di Kota Bogor 
DYR Saputra, AW Pratomo 
Jurnal Aplikasi Bisnis Kesatuan 3 (2)</t>
  </si>
  <si>
    <t>Pengaruh Marketing Mix Terhadap Keputusan Memilih Perguruan Tinggi,AW Pratomo
JAS-PT (Jurnal Analisis Sistem Pendidikan Tinggi Indonesia) 6 (1), 63-76</t>
  </si>
  <si>
    <t>Pengaruh Periklanan Dan Kualitas Produk Smartphone Samsung Terhadap Keputusan Pembelian Konsumen,KC Wijaya, AW Pratomo
Jurnal Informatika Kesatuan 2 (1)</t>
  </si>
  <si>
    <t xml:space="preserve">The Effect Of ISO 9001: 2015 Implementation In Higher Education On Quality And Image In Companies Perspective,G Hendrian, AW Pratomo
International Conference on Global Optimization and Its Applications 2021 </t>
  </si>
  <si>
    <t>Pengaruh Bukti Fisik, Suasana Ruangan, Dan Harga Terhadap Loyalitas Pelanggan Warunk Upnormal Bogor,CA Wijaya, AW Pratomo
Jurnal Ilmiah Pariwisata Kesatuan 2 (1), 43-52</t>
  </si>
  <si>
    <t>The Application of Extended Expectation-Confirmation Model to Identify Influencing Factors Digital Loyalty for Mobile-Based Travel Platform 
F Sudirjo, V Violin, AS Hutabarat, L Indriani, B Utami 
Jurnal Sistim Informasi dan Teknologi, 162-166</t>
  </si>
  <si>
    <t>Analisis Faktor Determinan Capital Structure Perusahaan LQ45 Periode 2015-2020 
BYBHS Ade, RSBP Sutjiatmo, IBRS Na’afi, ASH Magdalena 
Jurnal Kewarganegaraan 6 (2)</t>
  </si>
  <si>
    <t>The Influence of Brand Image and Advertising Claims on Purchase Decision 
B Soedargo, S Mulya 
Jurnal Ilmiah Manajemen Kesatuan 11 (2), 469-476</t>
  </si>
  <si>
    <t>Perilaku Penggunaan Dompet Digital pada Generasi Z di Bogor 
HS Octavian, BP Soedargo 
Jurnal Ilmiah Manajemen Kesatuan 11 (1), 119-128</t>
  </si>
  <si>
    <t>Pengaruh Citra Merek Dan Iklan Terhadap Keputusan Pembelian Produk Hand And Body Lotion Marina 
B Soedargo, SZH Mulya, FLR Riwoe 
Jurnal Aplikasi Bisnis Kesatuan 3 (3)</t>
  </si>
  <si>
    <t>RELATIONSHIP BETWEEN PATIENT'S TRUST TO THE VISIBILITY LEVEL OF THE OUTBOARD CLINIC DURING THE COVID-19 PANDEMIC,BP Soedargo, HS Octavian
Riset: Jurnal Aplikasi Ekonomi Akuntansi dan Bisnis 4 (1), 015-027,</t>
  </si>
  <si>
    <t>Relationship Between Patient's Trust Towards The Visit Level Of The Outpatient Clinic During The Covid-19 Pandemic At Melania Bogor Hospital,BP Soedargo, HS Octavian
International Conference on Global Optimization and Its Applications 2021 …</t>
  </si>
  <si>
    <t>Analisis Preferensi Konsumen akan Merek Berbasis Self-Image Congruity (Kasus pada Produk High Involvement)
CM Aimi, B Setiawan
SAINS MANAJEMEN, BISNIS DAN ADMINISTRASI 1 (2), 116-130</t>
  </si>
  <si>
    <t>a. 10.000.000
b. 2.000.000</t>
  </si>
  <si>
    <t>The role of brand reliability and brand intention in mediating the relationship between customer satisfaction and brand loyalty,B Setiawan, E Patricia
Riset: Jurnal Aplikasi Ekonomi Akuntansi dan Bisnis 4 (1), 001 - 014</t>
  </si>
  <si>
    <t xml:space="preserve">Measuring Consumer’s Purchase Intention toward Green Product and It is Antecedents: A Pre-Tes,B Setiawan, A Yosephani
International Conference on Global Optimization and Its Applications 2021 </t>
  </si>
  <si>
    <t>The role of norms in predicting waste sorting behavior,B Setiawan, AZ Afiff, I Heruwasto
Journal of Social Marketing</t>
  </si>
  <si>
    <t>Persepsi Greenwashing dan Intensi Pembelian Produk Ramah Lingkungan Berbasis Pemasaran 
Hijau</t>
  </si>
  <si>
    <t>Penerapan Sistem Informasi Pemerintahan Daerah Berbasis Web di Dinas Perdagangan dan Perindustrian Kota Bogor,MZ Zumar, L Hidayat, DH Fahsani
Jurnal Informatika Kesatuan 2 (2), 229-238</t>
  </si>
  <si>
    <t>Persepsi Para Pemangku Kepentingan Atas Kemampuan Pemelajar Matakuliah Bahasa Inggris Pada Sebuah STIE di Jawa Barat,DH Fahsani
Jurnal Ilmiah Manajemen Kesatuan 10 (2), 377-390</t>
  </si>
  <si>
    <t>Pengaruh Pandemi Covid-19 Terhadap Minat Penggunaan Layanan Mobile Banking: Studi kasus pada PT Bank Central Asia Tbk Kantor Cabang Utama Bogor
IP Sudjali, MA Akbar, ES Rosa
Jurnal Informatika Kesatuan 3 (2), 61-68</t>
  </si>
  <si>
    <t>Faktor-faktor Yang Mempengaruhi Kemampulabaan Bank
ES Rosa, K Noventia
Jurnal Ilmiah Manajemen Kesatuan 11 (1)</t>
  </si>
  <si>
    <t>Faktor-faktor Yang Mempengaruhi Return On Asset Bank Umum
ES Rosa, SS Nurcahya
Jurnal Ilmiah Manajemen Kesatuan 10 (3), 625-634</t>
  </si>
  <si>
    <t>Tinjauan Atas Aktivitas Harian Unit Teller Pada Pt Bank Negara Indonesia (Persero) Tbk. Kantor Cabang Utama Cibinong,AN Safitri, M Ariffin, ES Rosa
Jurnal Aplikasi Bisnis Kesatuan 2 (2)</t>
  </si>
  <si>
    <t>Tinjauan Atas Layanan E–Banking Dalam Meningkatkan Kepuasan Nasabah PT. Bank BUMN Kantor Cabang Pajajaran Bogor,YD Hafizhah, ES Rosa
Jurnal Aplikasi Bisnis Kesatuan 2 (2)</t>
  </si>
  <si>
    <t>Pengaruh Tabungan Mudharabah Dan Pembiayaan Musyarakah Terhadap Laba,Z Febiola, W Suardy, ES Rosa
Jurnal Ilmiah Manajemen Kesatuan 9 (3), 573-586</t>
  </si>
  <si>
    <t>Pengaruh Kualitas Layanan Mobile Banking BCA Terhadap Kepuasan Pelanggan E-Commerce,D Evangeline, FZ Hassan, ES Rosa
Jurnal Informatika Kesatuan 1 (2)</t>
  </si>
  <si>
    <t>Pengaruh Citra Merk, Desain Produk Dan Persepsi Harga Terhadap Keputusan Pembelian Smartphone Samsung Di Kota Bogor
H Herlambang, M Mulyana, FLR Riwoe
Jurnal Informatika Kesatuan 2 (2), 169-178</t>
  </si>
  <si>
    <t>Assistance Of MSMEs In Bogor City In Social Media Marketing Use,FLR Riwoe, M Mulyana
International Conference on Global Optimization and Its Applications 2021 …</t>
  </si>
  <si>
    <t>Descriptive Analysis of Vocational Program Students’ Perception About Service Quality of Marketing Unit in IBI Kesatuan,FLR Riwoe, TDFS Noor, M Mulyana
International Conference on Global Optimization and Its Applications 2021</t>
  </si>
  <si>
    <t>Implementation of Media Social to Promote The MSMEs Products in Bogor City,FLR Riwoe, M Mulyana
International Conference on Global Optimization and Its Applications 2021 …</t>
  </si>
  <si>
    <t>Analisis Sikap Multiatribut Fishbein Dalam Pengambilan Keputusan Mahasiswa Memilih Kampus IBI Kesatuan
FLR Riwoe, JHV Purba
JAS-PT (Jurnal Analisis Sistem Pendidikan Tinggi Indonesia) 5 (1), 39-48</t>
  </si>
  <si>
    <t>a.10.000.000 
b.15.000.000</t>
  </si>
  <si>
    <t>Model Struktural Kepuasan Mahasiswa Dengan Kualitas Pelayanan Sebagai Variabel Eksogen
FLR Riwoe, M Mulyana
Jurnal Ilmiah Manajemen Kesatuan 8 (1), 1-8</t>
  </si>
  <si>
    <t>Bauran Pemasaran Dalam Pembentukan Keunggulan Bersaing Pada Usaha Mikro Kuliner: Studi Kasus Pada Pecel Lele Konco Dewe Kabupaten Bogor Kecamatan Cibinong
K Zaman, M Mashadi, GG Gendalasari
Jurnal Aplikasi Bisnis Kesatuan 3 (1), 1-16</t>
  </si>
  <si>
    <t>The Effect of GRDP Growth, Per Capita GRDP, Population on School Expectation Rates in West Java Province (2012-2019 Period),GG Gendalasari, R Riyadi
International Conference on Global Optimization and Its Applications 2021 …</t>
  </si>
  <si>
    <t>PENGARUH PERTUMBUHAN PDRB, PDRB PER KAPITA, DAN JUMLAH PENDUDUK TERHADAP ANGKA HARAPAN LAMA SEKOLAH DI PROVINSI JAWA BARAT (PERIODE 2012-2019),GG Gendalasari, R Riyadi
Jurnal Manajemen, Bisnis dan Kewirausahaan 1 (3), 64-74</t>
  </si>
  <si>
    <t>Development of Basic Organization and Human Resources for MSMEs in Bogor City,GG Gendalasari, N Muktiadji, H Sastra
International Conference on Global Optimization and Its Applications 2021 …</t>
  </si>
  <si>
    <t>Pengaruh Persepsi Harga Dan Promosi Penjualan Terhadap Minat Beli Konsumen Restoran,R Kurniawan, GG Gendalasari
Jurnal Ilmiah Pariwisata Kesatuan 2 (2), 91-100</t>
  </si>
  <si>
    <t>Pengaruh Bukti Fisik, Reliabilitas, Assurance, Daya Tanggap Dan Empati Terhadap Loyalitas Pelanggan Emeralda Golf,M Melani, S Sujana, GG Gendalasari
Jurnal Ilmiah Pariwisata Kesatuan 2 (1), 31-40</t>
  </si>
  <si>
    <t>Analisis Green Purchase Behavior Konsumen Pada Produk Air Minum Dalam Kemasan 
Dengan Pendekatan Green Brand Image</t>
  </si>
  <si>
    <t>Pengaruh Likuiditas, Solvabilitas, Profitabilitas terhadap Harga Saham Sub Sektor Food and Beverages yang Terdaftar di BEI Tahun 2016-2020,Pengaruh Likuiditas, Solvabilitas, Profitabilitas terhadap Harga Saham Sub Sektor Food and Beverages yang Terdaftar di BEI Tahun 2016-2020,S Aurelia, H Sastra
Jurnal Ilmiah Manajemen Kesatuan 10 (3)</t>
  </si>
  <si>
    <t>Pengaruh Partisipasi Anggaran Dan Motivasi Terhadap Kinerja Karyawan,A Putra, S Sudradjat, H Sastra
Jurnal Ilmiah Akuntansi Kesatuan 10 (1), 131-140</t>
  </si>
  <si>
    <t>Analysis of the Effect of Capital Structure, Growth and Firm Size on Profitability,H Sastra, N Muktiadji, F Stefanus
International Conference on Global Optimization and Its Applications 2021 …</t>
  </si>
  <si>
    <t>Pengaruh Giro Wajib Minimum Dan Loan To Deposit Ratio Terhadap Return On Asset,SA Ross, N Muktiadji, H Sastra
Jurnal Ilmiah Manajemen Kesatuan 9 (3), 467-474</t>
  </si>
  <si>
    <t>Faktor-faktor Yang Mempengaruhi Harga Saham Perusahaan
I Sukartaatmadja, S Khim, MN Lestari
Jurnal Ilmiah Manajemen Kesatuan 11 (1)</t>
  </si>
  <si>
    <t>Pengaruh ROA, CR Dan TATO Terhadap Harga Saham Perusahaan Farmasi Yang Terdaftar Di BEI Periode 2016-2020,GM Sumantri, I Sukartaatmadja
Jurnal Ilmiah Manajemen Kesatuan 10 (1), 179-188</t>
  </si>
  <si>
    <t>Tinjauan Atas Prosedur Sistem Kredit Kepemilikan Rumah Pada Kantor Pusat Developer Property Syariah Bogor,T Amanda, I Sukartaatmadja, S Sumantri
Jurnal Aplikasi Bisnis Kesatuan 2 (3)</t>
  </si>
  <si>
    <t>Pengaruh Teknologi Informasi Dan Kualitas Pelayanan Terhadap Kepuasan Nasabah,R Maulana, I Sukartaatmadja
Jurnal Informatika Kesatuan 2 (1), 15-28</t>
  </si>
  <si>
    <t>Financial Performance Analysis of Banks’ Profitability During Covid 19 Pandemic.I Sukartaatmadja, S Sukartaatmadja
International Conference on Global Optimization and Its Applications 2021 …</t>
  </si>
  <si>
    <t>Analysis of the Effect of BI7DRRR, PER, and PBV on the Company's Stock Prices for the 2010-2019 period,RN Febrianti, S Sukartaatmadja, I Sukartaatmadja
International Conference on Global Optimization and Its Applications 2021</t>
  </si>
  <si>
    <t xml:space="preserve">THE EFFECT OF INVESTMENT DECISIONS, FUNDING DECISIONS AND DIVIDEND POLICY ON COMPANY VALUE Food and Beverage Sub Sector Listed on the Indonesia Stock Exchange 2016–2020 Period,S Monica, I Sukartaatmadja
International Conference on Global Optimization and Its Applications 2021 </t>
  </si>
  <si>
    <t>Analysis of the Effect of Inflation, PER, and PBV on Stock Prices Listed on the Indonesia Stock Exchange Period 2011–2020,K Kerenth, I Sukartaatmadja, RT Rinda
International Conference on Global Optimization and Its Applications 2021 …</t>
  </si>
  <si>
    <t>Prosedur Penyusunan Pada Transaksi Belanja Daerah Pada Dinas Pekerjaan Umum Dan Penataan Ruang Kota Bogor,PA Putri, I Sukartaatmadja
Jurnal Aplikasi Bisnis Kesatuan 1 (2), 179-186</t>
  </si>
  <si>
    <t>The Influence of Entrepreneurial Education on Entrepreneurial Attitude through Entrepreneurial Self-Efficacy among Pharmacists
S Sunanto, H Hady, JHV Purba
Journal of World Science 2 (8), 1280-1290</t>
  </si>
  <si>
    <t>Does Entrepreneurial Self-efficacy Matter on Professional’s Entrepreneurial Intention?
S Sunanto, H Hady, JHV Purba
Asean International Journal of Business 2 (2), 185-204</t>
  </si>
  <si>
    <t>Determinants of Entrepreneurial Intention in Gender Perspective: Evidence from Indonesia
S Sunanto, H Hady, JHV Purba
International Journal of Islamic Business and Management Review 3 (1), 61-75</t>
  </si>
  <si>
    <t>The Influence Of Brand Image, Online Service Quality, And Of Use On Purchase Decisions On With Trust As A Mediation Variable
S Rahayu, N Limakrisna, JHV Purba
International Journal of Science, Technology &amp; Management 4 (3), 629-639</t>
  </si>
  <si>
    <t>THE INFLUENCE OF PERCEIVED PRICE AND E-SERVICE QUALITY ON CUSTOMER SATISFACTION AND THEIR IMPACT ON CUSTOMER LOYALTY IN USING GO-JEK SERVICES IN DKI JAKARTA PROVINCE
S Rahayu, N Limakrisna, JHV Purba
International Journal of Economy, Education and Entrepreneurship 3 (1), 132-151</t>
  </si>
  <si>
    <t>Determinant Parents Of Student’s Decision In Choosing Junior High School (SMP) Education Services In Banten Province And Its Implications On Student Parent Satisfaction,N Arianto, N Limakrisna, JHV Purba
International Journal of Educational Research and Social Sciences (IJERSC) 3 …</t>
  </si>
  <si>
    <t>The Effect of Service Quality and Price on Patient Satisfaction,N Arianto, N Limakrisna, JHV Purba
Journal of Research in Business, Economics, and Education 4 (3), 77-83</t>
  </si>
  <si>
    <t>Interaksi Literasi Informasi, Fasilitas Pembelajaran, Motivasi Berprestasi terhadap Pengalaman Pembelajaran Daring di Era Digital,JHV Purba, N Hidayati
Nasib Pendidikan Karakter di Masa Pembelajaran Daring dalam Bingkai Merdeka …</t>
  </si>
  <si>
    <t>Analysis Driving Factors of Economic Growth During Covid-19 Pandemic: Indonesian Experiences,jHV Purba
Jurnal Ilmiah Manajemen Kesatuan 10 (1), 73-86</t>
  </si>
  <si>
    <t>Management Of Covid-19 Until The Recovery Phase And Its Impact For Indonesian Economic Growth,JHV Purba
International Conference on Global Optimization and Its Applications 2021 …</t>
  </si>
  <si>
    <t>The influence of asset management on financial performance, with panel data analysis
JHV Purba, D Bimantara
2nd International Seminar on Business, Economics, Social Science and</t>
  </si>
  <si>
    <t>Pengaruh Profitabilitas Terhadap Kebijakan Dividen Dengan Analisa Data Panel Pada Multi-Bisnis Di Bursa Efek Indonesia Periode 2007-2017
JHV Purba Jurnal Apresiasi Ekonomi 8 (1), 15-27</t>
  </si>
  <si>
    <t>Does Chinese Vegetable Oil Consumption Have Positive Implications for the Indonesia-China Trade Balance?
JHV Purba
Integrated Journal of Business and Economics 4 (1), 36-44</t>
  </si>
  <si>
    <t>Environmental Variables for Sustainable Industry Performance with the Green Marketing Mix: Preliminary Study
JHVP Bambang Hengky Rainanto, Abdul Talib Bon
International Journal of Advanced Science and Technology (IJAST) 29 (7s …</t>
  </si>
  <si>
    <t>The Effect of Government Capital Expenditure on Banking Credit in KDT Regency (Lake Toba Region),AH Nasution, MA Sipahutar, AMHP Sinaga
Budapest International Research and Critics Institute (BIRCI-Journal …</t>
  </si>
  <si>
    <t>Pengaruh Rasio Kredit dengan PDRB Riil Terhadap Pertumbuhan Ekonomi Perkapita Di Setiap Kabupaten Di Kawasan Danau Toba,AL Situmorang, MA Sipahutar
Jurnal Ilmiah Core IT: Community Research Information Technology 9 (4)</t>
  </si>
  <si>
    <t>Analisis Kinerja Kebijakan Manajemen Keuangan Perusahaan Jangka Pendek
TR Mara, MA Sipahutar
Jurnal Ilmiah Manajemen Kesatuan 8 (3), 361-376</t>
  </si>
  <si>
    <t>PENINGKATAN TATA KELOLA KEUANGAN AGROWISATA DESA CIMANDE MELALUI DIGITALISASI BISNISL Puspitawati, N Cahyani, L Hertati
Jurnal Abdimas Mandiri 6 (3)</t>
  </si>
  <si>
    <t>The Impact of Information Technology Management on Student’s Learning Satisfaction,N Cahyani, M Effendy
International Conference on Global Optimization and Its Applications 2021 …</t>
  </si>
  <si>
    <t>The Effect Of Electronic Word Of Mouth And Brand Image On The Decision To Use E-Commerce Shopee Services Case Study Of Shoppe Customers In Bogor City,R Damayanti, N Cahyani
International Conference on Global Optimization and Its Applications 2021 …</t>
  </si>
  <si>
    <t>Authentic Assessment in learning Natural Sciences Based on Google Classroom,S Jumini, H Priyanto, L Lubna, H Eteruddin, AA Prastowo, N Cahyani
Review of International Geographical Education Online 11 (7), 2282-2294S Jumini, H Priyanto, L Lubna, H Eteruddin, AA Prastowo, N Cahyani</t>
  </si>
  <si>
    <t>Pengaruh Produktivitas, Profitabilitas, Dan Tingkat Suku Bunga Terhadap Harga Saham
R Chyntia, Y Supriadi, N Nurisnaini
Jurnal Ilmiah Manajemen Kesatuan 11 (1)</t>
  </si>
  <si>
    <t xml:space="preserve">a. 10.000.000
</t>
  </si>
  <si>
    <t>Pengaruh Mobile Banking Terhadap Kepuasan Nasabah
MPI Antonov, FZ Hassan, N Nurisnaini
Jurnal Informatika Kesatuan 2 (2), 189-198</t>
  </si>
  <si>
    <t>Analisis Pengaruh Tingkat Inflasi Dan Tingkat Bagi Hasil Terhadap Profitabilitas Pada Bank Umum Syariah Di Indonesia,DD Nita, M Ariffin, N Nurisniani
Jurnal Ilmiah Manajemen Kesatuan 9 (2), 121-130</t>
  </si>
  <si>
    <t>Implementasi Media Periklanan Pada Horison Bogor Icon Hotel 
P Jaya, S Febrianti, M Mulyana, S Zuhdi 
Jurnal Aplikasi Bisnis Kesatuan 3 (1), 17-24</t>
  </si>
  <si>
    <t>Peranan Sales Promotion Girl Pada Produk Wardah Beauty Care 
P Jaya, Y Tiara, M Mulyana 
Jurnal Aplikasi Bisnis Kesatuan 2 (2), 287-294</t>
  </si>
  <si>
    <t>Pengaruh Periklanan Media Elektronik dan Promosi Penjualan Terhadap Minat Dalam Transaksi Berulang Menggunakan Dompet Digital Dana,OR Weles, A Fadillah, P Jaya
Jurnal Informatika Kesatuan 1 (2)</t>
  </si>
  <si>
    <t>Pengaruh Pengetahuan Produk Dan Penjualan Personal Terhadap Minat Beli Produk Asuransi,GR Pangestu, AW Pratomo, P Jaya
Jurnal Ilmiah Manajemen Kesatuan 9 (3), 552-560</t>
  </si>
  <si>
    <t>Tinjauan Prosedur Pengeluaran Kas Untuk Pembayaran Klaim Jaminan Kecelakaan Kerja Pada BPJS Ketenagakerjaan Kantor Cabang Bogor Kota
S Hendrasty, R Rachman
Jurnal Aplikasi Bisnis Kesatuan 3 (2)</t>
  </si>
  <si>
    <t>Dampak Sistem Informasi Akuntansi Penjualan dan Pengeluaran Kas Terhadap Pengendalian Internal
R Rachman, M Marselly
Jurnal Ilmiah Akuntansi Kesatuan 11 (1), 227-236</t>
  </si>
  <si>
    <t>Prosedur Penerimaan atas Penerimaan Negara Bukan Pajak pada Pusat Penelitian dan Pengembangan Hasil Hutan
PE Azhariyah, D Efrianti, R Rachman
Jurnal Aplikasi Bisnis Kesatuan 2 (3), 207-216</t>
  </si>
  <si>
    <t>Tinjauan Prosedur Pemberian Pinjaman Dana Pada PT. FIF Group Cabang Bogor 3 Kabupaten Bogor,RP Juliansyah, R Rachman
Jurnal Aplikasi Bisnis Kesatuan 2 (1), 19-30</t>
  </si>
  <si>
    <t xml:space="preserve">The Effect of Sales and Accounts Receivable Turnover on Operating Profit at PT. Enseval Putera Megatrading Tbk Period 2016-2020,R Rachman, D Evianti
International Conference on Global Optimization and Its Applications 2021 </t>
  </si>
  <si>
    <t>Analisis Sistem Informasi Akuntansi Penjualan dan Pengeluaran Kas dalam meningkatkan Pengendalian Internal,M Marselly, R Rachman, J Jasmadeti
Jurnal Informatika Kesatuan 1 (2), 127-136</t>
  </si>
  <si>
    <t>Analisis Penerapan Akuntansi Pertanggungjawaban Dalam Penilaian Kinerja Pada Pt. Taspen (Persero) Kc Bogor
DL Hasna, R Rachman
Jurnal Ilmiah Akuntansi Kesatuan 8 (1), 67-76</t>
  </si>
  <si>
    <t>Analisis Faktor-faktor Instabilitas Moneter terhadap Industri Otomotif Indonesia
HW Wibawa, HM Ali, R Riyadi
LITERATUS 5 (1), 80-88</t>
  </si>
  <si>
    <t>PENGARUH ROA, ROE, DER, DAN KURS RUPIAH TERHADAP PERGERAKAN HARGA SAHAM PADA MASA PANDEMI COVID-19 (Pada Perusahaan Sub Sektor Otomotif yang Terdaftar Di Bursa Efek Indonesia …,R Riyadi, S Solihin, K Karsam, B Nur
Jurnal Ilmiah Hospitality 11 (2), 733-748</t>
  </si>
  <si>
    <t>TINJAUAN ATAS PEMANFAATAN INSENTIF PAJAK PENGHASILAN PASAL 21 MENURUT PMK NO. 9 TAHUN 2021, DI WILAYAH BOGOR PADA MASA PANDEMI COVID-19,R Riyadi, YE Abbas
Jurnal Ilmiah Hospitality 11 (2), 749-756</t>
  </si>
  <si>
    <t>Tinjauan atas Penerapan Sistem E-Filing dalam Upaya Meningkatkan Kepatuhan Wajib Pajak Orang Pribadi dalam Melaporkan SPT Tahunan di Kantor KPP Pratama Sukabumi,I Sopiah, R Riyadi
Jurnal Aplikasi Bisnis Kesatuan 2 (2)</t>
  </si>
  <si>
    <t>ANALISIS CURRENT RATIO DAN DEBT EQUITY RATIO TERHADAP RETURN SAHAM PERUSAHAAN MANUFAKTUR YANG TERDAFTAR DI BURSA EFEK INDONESIA,R Riyadi, M Mashadi
Jurnal Manajemen, Bisnis dan Kewirausahaan 1 (3), 57-63</t>
  </si>
  <si>
    <t>Pengaruh Kualitas Produk Dan Kualitas Pelayanan Terhadap Kepuasan Konsumen Indihome Di Bogor 
M Nasrudin, S Zuhdi 
Jurnal Informatika Kesatuan 3 (1)</t>
  </si>
  <si>
    <t>Pengaruh Citra Perusahaan, Kepercayaan, Dan Word Of Mouth Terhadap Kepuasan Pelanggan Pada PT Grab Teknologi Indonesia,A Afifah, S Zuhdi
Jurnal Ilmiah Manajemen Kesatuan 10 (1), 87-96</t>
  </si>
  <si>
    <t>Pengaruh Kualitas Website dan Kemudahan Penggunaan Terhadap Keputusan Pembelian Online,S Solihin, S Zuhdi
Jurnal Informatika Kesatuan 1 (1), 13-22</t>
  </si>
  <si>
    <t>Manajemen Komunikasi Persuasif Pada Endorsement Selebgram di Instagram
S Khim, NI Pratiwi, WI Satria, IPD Pradhana, JJP Latupeirissa
Jurnal Sinestesia 13 (1), 429-440</t>
  </si>
  <si>
    <t>Faktor-faktor Yang Meningkatkan Harga Saham Perusahaan Food And Beverages
Studi Kasus Pada Perusahaan Yang Terdaftar Di Bursa Efek Indonesia Periode 2016-2020
Soei Khim, Sultan Fajar Fadillah, Nusa Muktiadji
2023-03-16</t>
  </si>
  <si>
    <t>Pengaruh Likuiditas, Solvabilitas Dan Aktivitas Terhadap Profitabilitas: Studi Empiris pada Perusahaan Subsektor Kabel yang terdaftar di Bursa Efek Indonesia Tahun 2015-2020
SB Argoputro, S Agustiani, JHV Purba
Jurnal Ilmiah Manajemen Kesatuan 11 (2), 233-246</t>
  </si>
  <si>
    <t>Faktor Internal Dan Eksternal Yang Berpengaruh Terhadap Kinerja Perusahaan: Studi pada Perusahaan Sub Sektor property dan real estate yang Terdaftar di Bursa Efek Indonesia …
H Herawati, MF Surya, S Sukartaatmadja
Jurnal Ilmiah Manajemen Kesatuan 11 (1), 163-174</t>
  </si>
  <si>
    <t>Dampak Automatic Teller Machine Dan Mobile Banking Dalam Menarik Minat Nasabah: Studi Kasus Pada Bank Rakyat Indonesia Bogor
A Munandar, S Sukartaatmadja, SB Argoputro
Jurnal Informatika Kesatuan 3 (1)</t>
  </si>
  <si>
    <t>Pengaruh Loan to Deposite Ratio (LDR) dan Beban Operasional Pendapatan Operasional (BOPO) Terhadap Profitabilitas Bank 
NK Kusnadi, S Sukartaatmadja 
Jurnal Ilmiah Manajemen Kesatuan 10 (1), 115-120</t>
  </si>
  <si>
    <t>Strategi Meningkatkan Penjualan Fasilitas QRIS Guna Mempermudah Melakukan Transaksi Pada Bank BJB Kantor Cabang Pembantu Surya Kencana,M Rappi, U Silaen
Jurnal Aplikasi Bisnis Kesatuan 2 (2)</t>
  </si>
  <si>
    <t>Pelaksanaan Pemberian Kredit Angsuran Sistem Gadai Pada Pt. Pegadaian (Persero) Upc Mall Merdeka Bogor,E Triana, U Silaen, HL Hernusa
Jurnal Aplikasi Bisnis Kesatuan 1 (1), 91-100</t>
  </si>
  <si>
    <t>Pengaruh corporate social responsibility, return on equity dan debt to equity ratio terhadap reputasi perusahaan,W Wibowo, M Nashar, A Rihadah
AKUNTABEL 19 (4), 795-800</t>
  </si>
  <si>
    <t>Tinjauan Prosedur Pengelolaan Kas Pada Biro Umum Dan Keuangan Badan Informasi Geospasial
W Srihandoko, R Yuliani, N Muktiadji
Jurnal Aplikasi Bisnis Kesatuan 3 (1), 123-136</t>
  </si>
  <si>
    <t>Pengaruh Layanan ATM Setor Tunai Dan M-Banking Terhadap Kepuasan Nasabah Pada Bank Mandiri Bogor,S Wirantie, FZ Hassan, W Srihandoko
Jurnal Informatika Kesatuan 2 (2), 209-218</t>
  </si>
  <si>
    <t>Peranan Customer Servis Dalam Meningkatkan Mutu Pelayanan Pada Sekolah Islam Ibnu Hajar,FRP Ayu, W Srihandoko
Jurnal Aplikasi Bisnis Kesatuan 1 (1), 31-40</t>
  </si>
  <si>
    <t>Tinjauan Atas Sistem Penerimaan Kas Dan Pengeluaran Kas Pada Klub Golf Bogor Raya
FF Putri, Y Supriadi, N Muktiadji, N Nurisnaini
Jurnal Aplikasi Bisnis Kesatuan 3 (1), 75-84</t>
  </si>
  <si>
    <t>Tinjauan Atas Produk Jasa Layanan Perbankan Melalui Kemitraan Agen 46 Pada PT Bank Negara Indonesia Kantor Cabang Cibinong,cA Zaenab, A Zaenab, Y Supriadi
Jurnal Aplikasi Bisnis Kesatuan 2 (2)</t>
  </si>
  <si>
    <t>Penerapan Sistem Aplikasi Pegadaian Digital Service Dalam Memudahkan Nasabah Bertransaksi Pada PT. Pegadaian (Persero) UPC Pagelaran,Y Supriadi
Jurnal Informatika Kesatuan 2 (1), 29-34</t>
  </si>
  <si>
    <t>The Effect of Financial Literacy and Investment Training on Students' Intention to Investment,Y Supriadi, N Nurisnaeni
International Conference on Global Optimization and Its Applications 2021 …</t>
  </si>
  <si>
    <t>Sistem Pembayaran Dana Sewa Lokasi Toko Alfamart Pada Pt. Sumber Alfaria Trijaya Tbk Branch Parung,T Rusdiyanti, Y Supriadi
Jurnal Aplikasi Bisnis Kesatuan 1 (2), 111-120</t>
  </si>
  <si>
    <t>Sistem Penggajian Pegawai Sekretariat DPRD Kota Bogor,W Wahyuti, Y Supriadi
Jurnal Aplikasi Bisnis Kesatuan 1 (2), 231-240</t>
  </si>
  <si>
    <t>Tinjauan Atas Keputusan Pembelian Pada Marketplace Shopee, IR Puspita, A Fadillah, Y Taqyudin
Jurnal Aplikasi Bisnis Kesatuan 2 (1), 67-74</t>
  </si>
  <si>
    <t>Pengaruh Pembiayaan Mudharabah Dan Pembiayaan Musyarakah Terhadap Profitabilitas Bank Umum Syariah: Studi Kasus Pada Bank BNI Syariah dan Bank Syariah Bukopin Periode 2015-2019
Y Taqyudin, R Permatasari, M Ariffin
Jurnal Aplikasi Bisnis Kesatuan 2 (3), 461-470</t>
  </si>
  <si>
    <t>Sustainable Performance for Batik Small and Medium Enterprises Viewed from Dynamic Capabilities, Marketing Orientation and Green Marketing
A Mekaniwati, AT Bon, B Rainanto, E Lulaj
Central European Management Journal 31 (2), 639-652</t>
  </si>
  <si>
    <t xml:space="preserve">Developing the Conceptual Model of Sustainable Industrial Performance in the Hospitality Industry
BH Rainanto, AT Bon, JHV Purba
International Journal of Global Optimization and Its Application 1 (2), 80-89 1 2022
</t>
  </si>
  <si>
    <t>a. 10.000.000 
b. 500.000</t>
  </si>
  <si>
    <t>Environmental Management System and Pro-Environmental Behavior in Realizing Sustainable Industry Performance: Mediating Role of Green Marketing Management,BH Rainanto, AT Bon, JHV Purba
International Journal of Global Optimization and Its Application 1 (1), 12-21</t>
  </si>
  <si>
    <t>The Relationship Between Service Quality and Price with Hotel Guest Decisions at Fave Hotel Padjajaran Bogor
SE Yuwantiningrum, DK Priatna, BH Rainanto, J Van Melle
International Conference on Global Optimization and Its Applications 202</t>
  </si>
  <si>
    <t>The Green Marketing Management (GMM) become a Mediator for the Environmental Management System (EMS) and Pro-Environmental Behavior (PEB) in Realizing the Sustainable Industry …
BH Rainanto, ATB Bon, Y Farradia, A Mekaniwati, B Rudyanto
International Conference on Global Optimization and Its Applications 2021 … 2021</t>
  </si>
  <si>
    <t xml:space="preserve">Conceptual Model in Creating a Sustainable Batik Industry Performance Due to the Impact of the Covid-19 Pandemic with Indicators of Dynamic Capability and Marketing Orientation …
A Mekaniwati, ATB Bon, BH Rainanto
International Conference on Global Optimization and Its Applications 2021 … 2021
</t>
  </si>
  <si>
    <t xml:space="preserve">
The Effect of Service Excellent on Achieving Company Goals and Consumer Satisfaction on Family Karaoke Business
M Nurjannah, BH Rainanto, FR Ramadhani, CVS Hadi, J Van Melle, ...
International Conference on Global Optimization and Its Applications 2021 … 2021</t>
  </si>
  <si>
    <t xml:space="preserve">Food Quality and Meeting Room Facilities at Pesona Alam Resort &amp; Spa that affect Meeting Participants' Customer Satisfaction
RA Chandra, BH Rainanto, CP Saragi
International Conference on Global Optimization and Its Applications 2021 … 2021
</t>
  </si>
  <si>
    <t xml:space="preserve">The Influence of Green Marketing Factors On Consumers Decisions to Camp Hulu Cai Tourism Destination
M Misbahudin, S Sulistiono, CP Saragi, BH Rainanto, Q Oktaviani
International Conference on Global Optimization and Its Applications 2021 … 2021
</t>
  </si>
  <si>
    <t xml:space="preserve">Development of Bird Ecotourism into Tourism Destinations Based on the Important Bird Areas (IBAs) in Gunung Gede Pangrango National Park, West Java Province
C Immanuel, WD Utari, BH Rainanto
International Conference on Global Optimization and Its Applications 2021 … 2021
</t>
  </si>
  <si>
    <t>The Intention to do Ecotourism in Indonesia Toward Tourism Sustainability Prospect
Y Farradia, H Muharam, BH Rainanto, S Salmah
International Conference on Global Optimization and Its Applications 2021</t>
  </si>
  <si>
    <t>Tinjauan Atas Pelayanan Prima Pada Happy Puppy Karaoke Bogor
M Nurjanah, BH Rainanto
Jurnal Aplikasi Bisnis Kesatuan 1 (2), 211-218 2021</t>
  </si>
  <si>
    <t>Implementasi Strategi Direct Marketing Pada Hotel Grand Savero Bogor
EN Saputri, A Mekaniwati, A Fadillah, S Sulistiono
Jurnal Aplikasi Bisnis Kesatuan 3 (1), 55-64</t>
  </si>
  <si>
    <t>Tinjauan Atas Pengendalian Internal Persediaan Bahan Baku Produksi Pada PT Tirta Fresindo Jaya 
RF Tarwiyah, A Fadillah, Y Permana 
Jurnal Aplikasi Bisnis Kesatuan 3 (2)</t>
  </si>
  <si>
    <t>Pengaruh Celebrity Endorser Dan Social Media Terhadap Minat Beli, M Erliyantina, A Fadillah
Jurnal Informatika Kesatuan 2 (2), 179-188</t>
  </si>
  <si>
    <t>Pengaruh Citra Merek, Kualitas Produk Dan Persepsi Hargaterhadap Minat Beli Konsumen Deterjen Attack, M Septiani, A Fadillah
Jurnal Ilmiah Manajemen Kesatuan 10 (1)</t>
  </si>
  <si>
    <t>Tinjauan Atas Keputusan Pembelian Pada Marketplace Shopee
IR Puspita, A Fadillah, Y Taqyudin
Jurnal Aplikasi Bisnis Kesatuan 2 (1), 67-74</t>
  </si>
  <si>
    <t>Pengaruh Kepercayaan Merek Dan Promosi Penjualan Terhadap Minat Beli Online Di E-Commerce Shopee, DR Larasati, A Fadillah
Jurnal Informatika Kesatuan 2 (1), 35-48</t>
  </si>
  <si>
    <t xml:space="preserve">The Influence of The Use of Social Media in Context, Communication, and Connection Dimensions to the SMEs Performance in Bogor, A Fadillah, D Purnama
International Conference on Global Optimization and Its Applications 2021 </t>
  </si>
  <si>
    <t>Pengaruh Persepsi Harga, Kualitas Produk, dan Promosi Penjualan Terhadap Keputusan Pembelian Motor Honda Vario
S Stefani, A Fadillah
Jurnal Ilmiah Manajemen Kesatuan 9 (3), 609-616</t>
  </si>
  <si>
    <t>Tinjauan Atas Kualitas Pelayanan Produk KCA Pada PT Pegadaian Cabang Bogor, S Salsabila, A Fadillah, M Morita
Jurnal Aplikasi Bisnis Kesatuan 1 (2), 187-196</t>
  </si>
  <si>
    <t>Implementasi Personal Selling Pada Wardah Kosmetik, HMR Dina, A Fadillah, D Purnama
Jurnal Aplikasi Bisnis Kesatuan 1 (1), 51-60</t>
  </si>
  <si>
    <t>Pengaruh Citra Merek, Pengalaman Merek, Dan Nilai Pelanggan Terhadap Kepuasan Pelanggan Airasia, W Andrian, A Fadillah
Jurnal Ilmiah Pariwisata Kesatuan 2 (1), 53-60</t>
  </si>
  <si>
    <t>Pengaruh Harga, Keragaman Produk Tas, Dan Kestrategisan Lokasi Terhadap Keputusan Pembelian Di Terminal Tas BogorDL Hutagalung, A Fadillah
Jurnal Ilmiah Pariwisata Kesatuan 1 (2), 71-80</t>
  </si>
  <si>
    <t>Pengaruh Kualitas Pelayanan, Lokasi dan Harga Terhadap Kepuasan Pelanggan Hotel 101 Suryakencana BogorA Fadillah
Jurnal Ilmiah Pariwisata Kesatuan 1 (1), 1-8</t>
  </si>
  <si>
    <t>Factors Affecting Bogor Botanical Garden Visitors’ Intention Before and After the One Way System ApplicationS Sulistiono, A Fadillah, DE Putrie
2nd International Seminar on Business, Economics, Social Science and …</t>
  </si>
  <si>
    <t>Factors Affecting Farmers in Adopting VUB Rice Seeeds in Cianjur Regency West JavaA Fadillah, H Harianto, DB Hakim, S Hartoyo
International Journal of Progressive Sciences and Technologies 21 (2), 239-245</t>
  </si>
  <si>
    <t>Government Audit Quality: Audit Expectation–Performance Gap. NN Hidayah, F Amyar, DHM Hasibuan
Asian Journal of Economics, Business and Accounting, 373-386</t>
  </si>
  <si>
    <t>Pengaruh Sistem Pengendalian Mutu dan Kompetensi Auditor Dalam Meningkatkan Kualitas Audit
DHM Hasibuan, VS Wijaya
Jurnal Ilmiah Akuntansi Kesatuan 8 (2), 217-226</t>
  </si>
  <si>
    <t>THE EFFECT OF LEGISLATIVE OVERSIGHT, BUDGET TRANSPARENCY, AND INTERNAL AUDITOR QUALITY ON LOCAL GOVERNMENT PERFORMANCE WITH TOTAL ASSET MODERATION: A CASE STUDY IN INDONESIA
DHM Hasibuan
Academy of Accounting and Financial Studies Journal 24 (6), 1-13</t>
  </si>
  <si>
    <t>Factors That Affecting Stock Returns in LQ45 Companies on The Indonesia Stock Exchange
F Noviyanti, DS Tullah
Jurnal Akuntansi dan Bisnis: Jurnal Program Studi Akuntansi 8 (2), 142-149</t>
  </si>
  <si>
    <t>THE EFFECT OF CAPITAL STUCTURE ON THE COMPANY FINANCIAL PERFORMANCE IN THE COAL MINING SECTORDS Tullah, E Apriyanti, S Nurjanah
Jurnal RAK (Riset Akuntansi Keuangan) 7 (2), 115-126</t>
  </si>
  <si>
    <t>THE DETERMINANTS OF STOCK RETURNS
DS Tullah, F Noviyanti, E Apriyanti
Jurnal RAK (Riset Akuntansi Keuangan) 7 (1), 65-80</t>
  </si>
  <si>
    <t>Pengaruh Ukuran Perusahaan, Profitabilitas Dan Leverage Terhadap Manajemen Laba,SW Astriah, RT Akhbar, E Apriyanti, DS Tullah
JURNAL AKUNTANSI 10 (2), 387-401</t>
  </si>
  <si>
    <t>PENGARUH PENERAPAN GOOD GOVERNMENT GOVERNANCE DAN KOMPETENSI SUMBER DAYA MANUSIA TERHADAP KUALITAS LAPORAN KEUANGAN DAERAH (Studi Kasus pada Pemerintah Daerah di Provinsi Jawa …
S Masitoh, DS Tullah, E Apriyanti
Jurnal Ekonomi STIEP 5 (2), 18-26</t>
  </si>
  <si>
    <t>Pengaruh Perputaran Kas, Perputaran Piutang Dan Perputaran Persediaan Terhadap Profitabilitas: Studi Kasus pada Perusahaan Makanan dan Minuman yang Terdaftar di Bursa Efek …
H Setiawan, MA Putri
Jurnal Ilmiah Akuntansi Kesatuan 11 (1), 175-186</t>
  </si>
  <si>
    <t>Analysis of Fundamental Factors to Improve the Performance of Hospitality and Tourism Companies: Case Study of Companies Listed on IDX Before and After COVID-19,H Setiawan, N Hadjidah
Journal of Economics, Finance and Accounting Studies 4 (3), 25-35</t>
  </si>
  <si>
    <t>Tinjauan Sistem Informasi Akuntansi Penggajian Pegawai Negeri Sipil Pada Kantor Badan Pertanahan Nasional Kota Bogor 
R Yusuf, H Setiawan 
Jurnal Informatika Kesatuan 2 (1), 63-70</t>
  </si>
  <si>
    <t>Sistem Akuntansi Penjualan Produk Pada PT Hanwha Life Cabang Bogor
PP Chania, H Setiawan
Jurnal Aplikasi Bisnis Kesatuan 1 (2)</t>
  </si>
  <si>
    <t>Can Psychological Capital, Leadership Style, and Environmental Complexity Lower The Company's Budget Game?,H Setiawan, E Murwaningsari, Y Augustine, HB Yanti
European Journal of Buiness and Innovation Research 9 (3), 17-37</t>
  </si>
  <si>
    <t>ANALYSIS OF FINANCIAL PERFORMANCE OF PDAMS AFFECTED BY ENVIRONMENTAL PERFORMANCE AND ENVIRONMENTAL ACCOUNTING WITH AGENCY COST MEDIATION
H Setiawan, S Mayangsari
European Journal of Business and Innovation Research 8 (5), 38-55</t>
  </si>
  <si>
    <t>Is The Environmental Performance, Environmental Accounting, Agency Cost Impact On Company Performance?(Case Study Of Regional Water Companies In Indonesia)
H Setiawan
International Journal of Contemporary Accounting 2 (1), 43-64</t>
  </si>
  <si>
    <t>Exploring Sistem Informasi Akuntansi Aplikasi GoCar Di Palembang
L Hertati, I Iriyadi
Jurnal Ilmiah Akuntansi Kesatuan 11 (2), 341-352</t>
  </si>
  <si>
    <t>Consumer intentions to reduce food waste in all-you-can-eat restaurants based on personal norm activation,B Setiawan, R Puspitasari
Heliyon</t>
  </si>
  <si>
    <t>a. 10.000.000
b. 7.000.000</t>
  </si>
  <si>
    <t>The Influence of Profitability and Liquidity on Firm Value (Case Study on a Non-financial Company Indexed ESG Quality 45 IDX-Kehati on the Indonesia Stock Exchange 2017-2020)
ZF Akbar, IBS Nusa, I Iriyadi
Asian Journal of Economics, Business and Accounting</t>
  </si>
  <si>
    <t>climate change disclosure impact on Indonesian corporate financial performance
I Iriyadi, Y Antonio
Jurnal Dinamika Akuntansi dan Bisnis 8 (2), 117-127</t>
  </si>
  <si>
    <t>Evaluasi Atas Penerapan Sistem Informasi Akademik Dan Keuangan Terhadap Tingkat Kepuasan Mahasiswa
HA Salsabila, I Iriyadi
JAS-PT (Jurnal Analisis Sistem Pendidikan Tinggi Indonesia) 4 (2), 137-148</t>
  </si>
  <si>
    <t>After Covid-19 Sustainable Tourist Village Development and Economic Regeneration
EE Pramiarsih, A Munawar, F Puspitasari, NI Muhammad, H Listyorini, ...
Journal of Survey in Fisheries Sciences 10 (3S), 524-532</t>
  </si>
  <si>
    <t>Faktor Yang Mempengaruhi Return On Invested Capital: Studi pada Perusahaan Sektor Lembaga Keuangan Non Bank yang Terdaftar di Bursa Efek Indonesia Periode 2017-2021
A Munawar, R Zarazetari, W Srihandoko
Jurnal Ilmiah Manajemen Kesatuan 11 (1), 185-196</t>
  </si>
  <si>
    <t>Tinjauan Prosedur Penerimaan dan Pengeluaran Kas Pada Badan Layanan Umum Daerah Puskesmas Gang Aut
A Apriliani, A Munawar
Jurnal Aplikasi Bisnis Kesatuan 3 (1), 45-54</t>
  </si>
  <si>
    <t>TINJAUAN ATAS PROSEDUR PEMBERIAN KREDIT DI PERUMDA BPR BANK KOTA BOGOR
M Aldiansyah, A Munawar, N Muktiadji
Jurnal Aplikasi Bisnis Kesatuan 3 (3)</t>
  </si>
  <si>
    <t>Tinjauan Pemungutan dan Perhitungan Terhadap Pajak Reklame Tahun 2021 Pada Badan Pendapatan Daerah Kota Bogor,VA Nevada, A Munawar
Jurnal Aplikasi Bisnis Kesatuan 2 (3)</t>
  </si>
  <si>
    <t>Tinjauan Atas Penjualan dan Pendapatan Sales PT Rohto Laboratories Indonesia Pada Supermarket Yogya Cimanggu,U Widiastuti, A Munawar
Jurnal Aplikasi Bisnis Kesatuan 2 (2)</t>
  </si>
  <si>
    <t>Pengaruh Penggunaan Internet Banking, Mobile Banking Dan SMS Banking Terhadap Kepuasan Nasabah Bank BNI, A Fitria, A Munawar, PP Pratama
Jurnal Informatika Kesatuan 1 (1), 43-52</t>
  </si>
  <si>
    <t>Cluster Application with K-Means Algorithm on the Population of Trade and Accommodation Facilities in Indonesia,A Munawar, GG Gendalasari, IMGA Kurniawan, D Purnomo, NH Ependi, ...
Journal of Physics: Conference Series 1933 (1), 012027</t>
  </si>
  <si>
    <t>Faktor-Faktor Yang Mempengaruhi Tingkat Kebangkrutan Pada Perbankan Syariah Periode 2013-2019,OV Alyana, A Munawar
Jurnal Ilmiah Manajemen Kesatuan 9 (1), 115-126</t>
  </si>
  <si>
    <t>Neo-Nepotism In Business Which Reducesthe Quality Of Democracy
J Tiblola, A Munawar, RC Fauzi, Y Patriani
European Journal of Molecular &amp; Clinical Medicine 7 (11), 2020</t>
  </si>
  <si>
    <t>Pengaruh Pergerakan Tingkat Suku Bunga dan Inflasi terhadap Nilai Aktiva Bersih Reksadana Saham
E Evinovita, A Rahim, H Ishardyatmo
El-Mal: Jurnal Kajian Ekonomi &amp; Bisnis Islam 1 (1), 188-202</t>
  </si>
  <si>
    <t>Penerapan Bauran Promosi Pada PT. Wan Teknologi Internasional
MD Fahreza, Y Nurendah, M Morita
Jurnal Aplikasi Bisnis Kesatuan 3 (1), 95-104</t>
  </si>
  <si>
    <t>Tinjauan Kualitas Jasa Pelayanan Pada Pt Abbauf Mulia Konsultan Teknologi
D Rosdianti, Y Nurendah
Jurnal Aplikasi Bisnis Kesatuan 3 (2)</t>
  </si>
  <si>
    <t>An Overview Of Inbound Marketing At Wan International Technology Companies
F Husaeni, Y Nurendah, S Zuhdi
Jurnal Aplikasi Bisnis Kesatuan 3 (3)</t>
  </si>
  <si>
    <t>Tinjauan Atas Social Media Marketing Mitra KARTARA pada PT. Solusi Media Ravel Teknologi,E Eriesa, Y Nurendah
Jurnal Aplikasi Bisnis Kesatuan 2 (2)</t>
  </si>
  <si>
    <t>Pengaruh Bauran Pemasaran Ritel Terhadap Keputusan Pembelian,A Lina, Y Nurendah
Jurnal Ilmiah Manajemen Kesatuan 10 (1), 149-158</t>
  </si>
  <si>
    <t>Tinjauan Segmenting, Targeting, Positioning Pada Produk Emina PT. Paragon Technology And Innovation,V Aprilliani, Y Nurendah
Jurnal Aplikasi Bisnis Kesatuan 2 (1), 37-44</t>
  </si>
  <si>
    <t>Penerapan Hukum Bisnis Sebagai Upaya Menstimulus Kinerja UMKM Dari Perspektif Marketing,TDFS Noor, Y Nurendah, W Suardy
Jurnal Ilmiah Manajemen Kesatuan 9 (3), 627-640</t>
  </si>
  <si>
    <t>TECHNOPRENEUR CHALLENGES FOR MSMES IN THE CITY OF BOGOR AS A SURVIVAL STRATEGY IN THE ERA OF THE COVID-19,A Mekaniwati, Y Nurendah, NS Hanifah, D Maulina
International Conference on Global Optimization and Its Applications 2021 …</t>
  </si>
  <si>
    <t>STRATEGIES OF IMPROVING THE PERFORMANCE AND COMPETITIVE ADVANTAGES OF SMEs IN TECHNOLOGY-BASED PACKAGING INNOVATION AND MARKETING TO STIMULATE THE DEVELOPMENT OF SMEs PRODUCTS,Y Nurendah, M Morita, N Tabita
International Conference on Global Optimization and Its Applications 2021, 14-14</t>
  </si>
  <si>
    <t>Aplikasi Bauran Promosi Pada Hotel Royal Padjadjaran Bogor, C Febriani, Y Nurendah, M Morita
Jurnal Aplikasi Bisnis Kesatuan 1 (1), 21-30</t>
  </si>
  <si>
    <t>Tinjauan Atas Penanganan Keluhan Pelanggan Pada Uzop Magic Shop,M Maulani, Y Nurendah, Y Taqyudin
Jurnal Aplikasi Bisnis Kesatuan 1 (2), 203-210</t>
  </si>
  <si>
    <t>Aplikasi Bauran Promosi Pada Hotel Royal Padjadjaran Bogor
C Febriani, Y Nurendah, M Morita
Jurnal Aplikasi Bisnis Kesatuan 1 (1), 21-30</t>
  </si>
  <si>
    <t>Keputusan Pembelian Konsumen Fitness Center Di Masa Pandemi COVID 19,Y Nurendah, R Christina
Jurnal Ilmiah Manajemen Kesatuan 9 (1), 127-130</t>
  </si>
  <si>
    <t>Tinjauan Atas Direct Marketing Pada Kafe Taman Fathan Alesano Bogor,BA Sari, Y Nurendah, A Yusdira
Jurnal Aplikasi Bisnis Kesatuan 1 (2), 197-202</t>
  </si>
  <si>
    <t>Intrapreneurship Tenaga Kependidikan Institut Bisnis Dan Informatika Kesatuan Bogor
M Mulyana, W Widya, FLR Riwoe, S Zuhdi
JAS-PT (Jurnal Analisis Sistem Pendidikan Tinggi Indonesia) 7 (1), 5-14</t>
  </si>
  <si>
    <t>Tinjauan Atas Strategi Komunikasi Pemasaran Melalui Media Sosial Instagram Pada Dinas Perdagangan Dan Perindustrian Kota Bogor
RR Rosadi, M Mulyana, S Zuhdi
Jurnal Informatika Kesatuan 3 (2)</t>
  </si>
  <si>
    <t>FAKTOR-FAKTOR YANG MEMPENGARUHI MINAT MAHASISWA IBI KESATUAN UNTUK BERWIRAUSAHA BIDANG PARIWISATA
OA Kirana, M Mulyana
Bogor Hospitality Journal 6 (2), 1-28</t>
  </si>
  <si>
    <t>Pengaruh Persepsi Harga Dan Electronic Word Of Mouth Terhadap Keputusan Pembelian Pada Situs Belanja Online Shopee,GY Benjamin, M Mulyana
Jurnal Informatika Kesatuan 2 (2), 139-148</t>
  </si>
  <si>
    <t>Analysis of Entrepreneurship Activities in Rice FarmingM Mulyana, H Harianto, DB Hakim, S Hartoyo, M Mariyah
Budapest International Research and Critics Institute-Journal (BIRCI-Journal …</t>
  </si>
  <si>
    <t>Pengaruh Citra Merk, Desain Produk Dan Persepsi Harga Terhadap Keputusan Pembelian Smartphone Samsung Di Kota Bogor,H Herlambang, M Mulyana
Jurnal Informatika Kesatuan 2 (2), 169-178</t>
  </si>
  <si>
    <t>Tinjauan Atas Penetapan Harga Pada Surya Garden,E Ernawati, M Mulyana, M Morita
Jurnal Aplikasi Bisnis Kesatuan 2 (1), 61-66</t>
  </si>
  <si>
    <t>Tinjauan Atas Penerapan Saluran Distribusi Pada Taufik Supplier Buah Lokal, R Syarif, R Awaludin, M Mulyana
Jurnal Aplikasi Bisnis Kesatuan 2 (1), 31-36</t>
  </si>
  <si>
    <t>Tinjauan Atas Peran Direct Marketing Pada PT. Citra Abadi Sejati Bogor,H Hemiwati, M Mulyana
Jurnal Aplikasi Bisnis Kesatuan 2 (1), 129-136</t>
  </si>
  <si>
    <t xml:space="preserve">The Impact of the Covid-19 Pandemic on the Performance of SMEs,M Mashadi, L Hidayat, M Mulyana, AS Nirwana, TBE Putra
International Conference on Global Optimization and Its Applications 2021 </t>
  </si>
  <si>
    <t>Determinants of Students Entrepreneurial Intention During Covid-19 Pandemic: A Conceptual Mode,OA Kirana, M Mulyana
International Conference on Global Optimization and Its Applications 2021 …</t>
  </si>
  <si>
    <t xml:space="preserve">Analysis of Farmer Entrepreneurial Activities,M Mulyana, H Harianto, DB Hakim, S Hartoyo, M Mariyah
International Conference on Global Optimization and Its Applications 2021 </t>
  </si>
  <si>
    <t>Tinjauan Promosi Via Instagram Pada Pavobucket,I Yuliandri, M Mulyana
Jurnal Aplikasi Bisnis Kesatuan 1 (2)</t>
  </si>
  <si>
    <t>Strategi Promosi Melalui Media Sosial Pada Padjadjaran Suites And Convention Hotel Bogor, SP Radini, M Mulyana, TDFS Noor
Jurnal Aplikasi Bisnis Kesatuan 1 (1), 71-80</t>
  </si>
  <si>
    <t>Pengaruh Keamanan, Kemudahan Transaksi dan Persepsi Resiko terhadap Minat Beli,S Sugiyanto, M Mulyana, MV Ramadhan
Jurnal Informatika Kesatuan 1 (1), 23-30</t>
  </si>
  <si>
    <t>Evaluasi Kelompok Referensi Yang Mempengaruhi Keputusan Pembelian Konsumen Foresthree Coffee,S Supriatna, M Mulyana, WD Utari
Jurnal Ilmiah Pariwisata Kesatuan 2 (2), 61-70</t>
  </si>
  <si>
    <t>Penggunaan Media Periklanan Pada The Jungle Waterpark,ID Ulfah, M Mulyana, A Pratiwi
Jurnal Ilmiah Pariwisata Kesatuan 2 (1), 1-8</t>
  </si>
  <si>
    <t>Tinjauan Atas Prosedur Kredit Modal Kerja Kepada Nasabah PERUMDA BPR Bank Kota Bogor,A Paramita, N Muktiadji
Jurnal Aplikasi Bisnis Kesatuan 2 (3)</t>
  </si>
  <si>
    <t>The Effect of Financial Ratio on Stock Price of Banks Listed on the Indonesia Stock Exchange (IDX),N Muktiadji, B Pamungkas
Asian Journal of Economics, Business and Accounting 22 (24), 232-240</t>
  </si>
  <si>
    <t>Efektivitas Sistem Pengendalian Intern Atas Prosedur Penerimaan Dan Pengeluaran Kas Lembaga Pendidikan,SM Nababan, N Muktiadji
Jurnal Ilmiah Akuntansi Kesatuan 10 (1), 161-170</t>
  </si>
  <si>
    <t>The role of financial management accountability in enhancing organizational performance in Indonesia
N MUKTIADJI, S MULYANI, MS DJANEGARA, B PAMUNGKAS
The Journal of Asian Finance, Economics and Business 7 (12), 845-852</t>
  </si>
  <si>
    <t>The Impact of Financial Literacy and Financial Inclusion on the Performance of MSME in Bogor City,D Astrini, R Puspitasari
Asian Journal of Economics, Business and Accounting, 125-131</t>
  </si>
  <si>
    <t>Analysis of Audit Report Lag based on Profitability, Solvability and Company Size in mining companies listed on the Indonesia Stock Exchange for the 2014-2018 period,DA Ramadanti, R Puspitasari
International Conference on Global Optimization and Its Applications 2021, 28-2</t>
  </si>
  <si>
    <t>Penerapan Sistem Informasi Akuntansi Untuk Persediaan Barang Dagang,AS Arandhea, R Puspitasari
Jurnal Aplikasi Bisnis Kesatuan 1 (2), 147-158</t>
  </si>
  <si>
    <t>Pengaruh 5C Dan 7P Dalam Pemberian Kredit,T Sasmita, R Puspitasari, SI Rosita
Jurnal Aplikasi Bisnis Kesatuan 1 (1), 1-10</t>
  </si>
  <si>
    <t xml:space="preserve">a.2.000.000
b.15.000.000
</t>
  </si>
  <si>
    <t>The Influence of Corporate Governance for the Indonesian Banking Industry in a Pandemic Period
MS Djanegara, S Sutarti, SA Dewo
International Journal of Finance &amp; Banking Studies (2147-4486) 11 (3), 62-71</t>
  </si>
  <si>
    <t>The mediating role of financial management skills: Examining the impact of e-government adoption and social support on financial resilience
P Lustrilanang, S Suwarno, F Amyar, R Friska
Decision Science Letters 12 (4), 711-720</t>
  </si>
  <si>
    <t>The effect of strategic management accounting on strategic supply chain through
internal and external orientation</t>
  </si>
  <si>
    <t>Pengaruh Ukuran Perusahaan, Audit Tenure, Dan Profitabilitas Terhadap Audit Delay Pada Perusahaan Perbankan Yang Terdaftar Di Bursa Efek Indonesia Tahun 2017-2019,M Sulistiawati, F Amyar
Jurnal Ilmiah Akuntansi Kesatuan 10 (3), 585-596</t>
  </si>
  <si>
    <t>Audit Delay Analysis Based on Audit Effort, Earning Per Share and Audit Opinions Before and During the Covid-19 Pandemic
F Amyar, AF Nahrowi
Jurnal Ilmiah Akuntansi Kesatuan 10 (3), 625-640</t>
  </si>
  <si>
    <t>Pengaruh Pendapatan Daerah, Belanja Daerah, Dan Surplus/Defisit Laporan Keuangan Pada Ketahanan Fiskal Pemerintah
IGS Adnyana, C Febrianti, F Amyar
Jurnal Ilmiah Akuntansi Kesatuan 10 (1), 141-152</t>
  </si>
  <si>
    <t>Pengaruh Opini Audit, Pergantian Manajemen, Ukuran Perusahaan dan Ukuran KAP terhadap Auditor Switching Pada Perusahaan Pertambangan,T Hidayatulloh, F Amyar
Jurnal Ilmiah Akuntansi Kesatuan 10 (1), 171-180</t>
  </si>
  <si>
    <t>Assessing the development of performance audit methodology in the supreme audit institution: The case of Indonesia
N Andrianto, IP Sudjali, RL Karunia
Jurnal Tata Kelola Dan Akuntabilitas Keuangan Negara 7 (1), 19-37</t>
  </si>
  <si>
    <t>Pengaruh Persepsi Kemudahan Penggunaan, Persepsi Risiko, Persepsi Kepercayaan Pada Generasi Millenials Dalam Menggunakan Mobile Banking: Studi Kasus Pada Nasabah Bank BCA
H Subowo, TA Noviantika, S Sumantri
Jurnal Informatika Kesatuan 3 (2), 91-100</t>
  </si>
  <si>
    <t>The effect of auditing quality and internal control on financial resilience in public sector organi-zations: Information quality as the mediating factor
P Lustrilanang, S Suwarno, B Arif, H Subowo
International Journal of Data and Network Science 7 (4), 1573-1580</t>
  </si>
  <si>
    <t>Bibliometric analysis of carbon accounting research,K Kuriawan, H Subowo, I Firmansyah
International Journal of Energy Economics and Policy 12 (3), 482-489</t>
  </si>
  <si>
    <t>Building Visit Intention to Local Destination Panorama Pabangbon through Electronic Word-of-mouth (eWOM) and Visitors’ Trust
W Sudarsono, F Abdillah, N Nurtiah, EA Pradana
ProBisnis: Jurnal Manajemen 14 (4), 34-39</t>
  </si>
  <si>
    <t>Enhancing customer experience through effective marketing strategies: The context of online shopping
MIN Susiang, DA Suryaningrum, A Masliardi, E Setiawan, F Abdillah
SEIKO: Journal of Management &amp; Business 6 (2), 437-447</t>
  </si>
  <si>
    <t>The Influence Of Work-Life Balance, Empowering And Technology Integration On The Work Productivity Of High School Teachers In Mandailing Natal
N Faliza, F Abdillah, HD Lestari, MP Utami
SEIKO: Journal of Management &amp; Business 6 (2), 217-228</t>
  </si>
  <si>
    <t>A local destination story for the restoration of the destination image affected by Covid-19 crisis: evidence from Indonesia
F Abdillah, AZ Afiff, SRH Hati, A Furinto
Heliyon 8 (6)</t>
  </si>
  <si>
    <t>Pengaruh Sikap Konsumen Terhadap Iklan Televisi dan Minat Beli Suatu Produk
N Nurtiah, F Abdillah
Journal of Management: Small and Medium Enterprises (SMEs) 14 (3), 351-363</t>
  </si>
  <si>
    <t>PENGARUH CELEBRITY ENDORSER TERHADAP BRAND IMAGE PRODUK PADA IKLAN TEH KEMASAN
F Abdillah, M Akbar
Dinamika: Jurnal Manajemen Sosial Ekonomi 1 (2), 76-82</t>
  </si>
  <si>
    <t>The Role of the Audit Committee to Increase the Influence of Audit Quality and Internal Control on Earning Management,T Sitanggang, T Aryati, B Pamungkas, S Agoes
Technium Soc. Sci. J. 29, 399</t>
  </si>
  <si>
    <t>The role of financial management accountability in enhancing organizational performance in Indonesia
N MUKTIADJI, S MULYANI, MS DJANEGARA, B PAMUNGKAS
The Journal of Asian Finance, Economics and Business (JAFEB) 7 (12), 845-852</t>
  </si>
  <si>
    <t>The Effect of Activity Ratios to Company Profitability in the Trading, Services, and Investment Sectors
BS Marpaung, DHM Hasibuan
Journal of Accounting, Business and Finance Research 11 (1), 38-45</t>
  </si>
  <si>
    <t xml:space="preserve">https://scholar.google.com/citations?view_op=view_citation&amp;hl=id&amp;user=pk3EI20AAAAJ&amp;sortby=pubdate&amp;citation_for_view=pk3EI20AAAAJ:Y0pCki6q_DkC </t>
  </si>
  <si>
    <t>S5</t>
  </si>
  <si>
    <t>Pengaruh Marketing Mix Terhadap Keputusan Memilih Perguruan Tinggi
AW Pratomo
JAS-PT (Jurnal Analisis Sistem Pendidikan Tinggi Indonesia) 6 (1), 63-76</t>
  </si>
  <si>
    <t>Pengaruh Pengetahuan Produk Dan Penjualan Personal Terhadap Minat Beli Produk Asuransi
GR Pangestu, AW Pratomo, P Jaya
Jurnal Ilmiah Manajemen Kesatuan 9 (3), 552-560</t>
  </si>
  <si>
    <t>https://scholar.google.com/citations?view_op=view_citation&amp;hl=id&amp;user=pk3EI20AAAAJ&amp;sortby=pubdate&amp;citation_for_view=pk3EI20AAAAJ:9yKSN-GCB0IC</t>
  </si>
  <si>
    <t xml:space="preserve">https://scholar.google.com/citations?view_op=view_citation&amp;hl=id&amp;user=um4SvBAAAAAJ&amp;sortby=pubdate&amp;citation_for_view=um4SvBAAAAAJ:tYavs44e6CUC </t>
  </si>
  <si>
    <t>https://scholar.google.com/citations?view_op=view_citation&amp;hl=en&amp;user=um4SvBAAAAAJ&amp;sortby=pubdate&amp;citation_for_view=um4SvBAAAAAJ:ILKRHgRFtOwC</t>
  </si>
  <si>
    <t>https://scholar.google.com/citations?view_op=view_citation&amp;hl=id&amp;user=um4SvBAAAAAJ&amp;sortby=pubdate&amp;citation_for_view=um4SvBAAAAAJ:EYYDruWGBe4C</t>
  </si>
  <si>
    <t>S4</t>
  </si>
  <si>
    <t xml:space="preserve">https://scholar.google.com/citations?view_op=view_citation&amp;hl=id&amp;user=jlMDMyEAAAAJ&amp;sortby=pubdate&amp;citation_for_view=jlMDMyEAAAAJ:ULOm3_A8WrAC </t>
  </si>
  <si>
    <t>https://scholar.google.com/citations?view_op=view_citation&amp;hl=id&amp;user=Uc6NYGQAAAAJ&amp;sortby=pubdate&amp;citation_for_view=Uc6NYGQAAAAJ:0EnyYjriUFMC</t>
  </si>
  <si>
    <t xml:space="preserve">https://scholar.google.com/citations?view_op=view_citation&amp;hl=en&amp;user=Uc6NYGQAAAAJ&amp;sortby=pubdate&amp;citation_for_view=Uc6NYGQAAAAJ:Se3iqnhoufwC </t>
  </si>
  <si>
    <t>S2</t>
  </si>
  <si>
    <t>https://scholar.google.com/citations?view_op=view_citation&amp;hl=id&amp;user=Uc6NYGQAAAAJ&amp;sortby=pubdate&amp;citation_for_view=Uc6NYGQAAAAJ:ufrVoPGSRksC</t>
  </si>
  <si>
    <t>Q2</t>
  </si>
  <si>
    <t>https://scholar.google.com/citations?view_op=view_citation&amp;hl=en&amp;user=i36DLDYAAAAJ&amp;sortby=pubdate&amp;citation_for_view=i36DLDYAAAAJ:UeHWp8X0CEIC</t>
  </si>
  <si>
    <t xml:space="preserve">Pengaruh Kesadaran Merek Dan Citra Merek Terhadap Keputusan Pembelian Produk AMDK SUMMIT,A Apriany, GG Gendalasari
Jurnal Ilmiah Manajemen Kesatuan 10 (1), </t>
  </si>
  <si>
    <t>https://scholar.google.com/citations?view_op=view_citation&amp;hl=id&amp;user=inXq25sAAAAJ&amp;sortby=pubdate&amp;citation_for_view=inXq25sAAAAJ:MXK_kJrjxJIC</t>
  </si>
  <si>
    <t>https://scholar.google.com/citations?view_op=view_citation&amp;hl=id&amp;user=inXq25sAAAAJ&amp;sortby=pubdate&amp;citation_for_view=inXq25sAAAAJ:_FxGoFyzp5QC</t>
  </si>
  <si>
    <t>Pengaruh Likuiditas, Solvabilitas, Profitabilitas terhadap Harga Saham Sub Sektor Food and Beverages yang Terdaftar di BEI Tahun 2016-2020 
S Aurelia, H Sastra, RP Pardede 
Jurnal Ilmiah Manajemen Kesatuan 10 (3), 499-510</t>
  </si>
  <si>
    <t xml:space="preserve">https://scholar.google.com/citations?view_op=view_citation&amp;hl=id&amp;user=HY2BsvEAAAAJ&amp;sortby=pubdate&amp;citation_for_view=HY2BsvEAAAAJ:mVmsd5A6BfQC </t>
  </si>
  <si>
    <t>https://scholar.google.com/citations?view_op=view_citation&amp;hl=id&amp;user=HY2BsvEAAAAJ&amp;sortby=pubdate&amp;citation_for_view=HY2BsvEAAAAJ:Wp0gIr-vW9MC</t>
  </si>
  <si>
    <t>https://scholar.google.com/citations?view_op=view_citation&amp;hl=id&amp;user=HY2BsvEAAAAJ&amp;sortby=pubdate&amp;citation_for_view=HY2BsvEAAAAJ:MXK_kJrjxJIC</t>
  </si>
  <si>
    <t>https://scholar.google.com/citations?view_op=view_citation&amp;hl=id&amp;user=HY2BsvEAAAAJ&amp;sortby=pubdate&amp;citation_for_view=HY2BsvEAAAAJ:5nxA0vEk-isC</t>
  </si>
  <si>
    <t>"The Analysis of Profitabilityand its Implications for Stock Return: A Learning and Education Perspective
L Luqman Hakim, I Iswandi
Ilkogretim Online-Elementary Education Online 20 (5), 664-676"</t>
  </si>
  <si>
    <t>https://scholar.google.com/citations?view_op=view_citation&amp;hl=id&amp;user=HY2BsvEAAAAJ&amp;sortby=pubdate&amp;citation_for_view=HY2BsvEAAAAJ:_kc_bZDykSQC</t>
  </si>
  <si>
    <t xml:space="preserve">https://scholar.google.com/citations?view_op=view_citation&amp;hl=id&amp;user=Dnqw1xkAAAAJ&amp;sortby=pubdate&amp;citation_for_view=Dnqw1xkAAAAJ:j8SEvjWlNXcC </t>
  </si>
  <si>
    <t xml:space="preserve">https://scholar.google.com/citations?view_op=view_citation&amp;hl=id&amp;user=Dnqw1xkAAAAJ&amp;sortby=pubdate&amp;citation_for_view=Dnqw1xkAAAAJ:35r97b3x0nAC </t>
  </si>
  <si>
    <t>https://scholar.google.com/citations?view_op=view_citation&amp;hl=id&amp;user=Dnqw1xkAAAAJ&amp;sortby=pubdate&amp;citation_for_view=Dnqw1xkAAAAJ:tKAzc9rXhukC</t>
  </si>
  <si>
    <t>Determinant Parents Of Student’s Decision In Choosing Junior High School (SMP) Education Services In Banten Province And Its Implications On Student Parent Satisfaction 
N Arianto, N Limakrisna, JHV Purba 
International Journal of Educational Research and Social Sciences (IJERSC) 3 …</t>
  </si>
  <si>
    <t>The Effect of Service Quality and Price on Patient Satisfaction 
N Arianto, N Limakrisna, JHV Purba 
Journal of Research in Business, Economics, and Education 4 (3), 77-83</t>
  </si>
  <si>
    <t xml:space="preserve">https://scholar.google.com/citations?view_op=view_citation&amp;hl=id&amp;user=Dnqw1xkAAAAJ&amp;sortby=pubdate&amp;citation_for_view=Dnqw1xkAAAAJ:NJ774b8OgUMC </t>
  </si>
  <si>
    <t>Analysis Driving Factors of Economic Growth During Covid-19 Pandemic: Indonesian Experiences 
JHV Purba 
Jurnal Ilmiah Manajemen Kesatuan 10 (1), 73-86</t>
  </si>
  <si>
    <t>https://scholar.google.com/citations?view_op=view_citation&amp;hl=id&amp;user=Dnqw1xkAAAAJ&amp;cstart=20&amp;pagesize=80&amp;sortby=pubdate&amp;citation_for_view=Dnqw1xkAAAAJ:Y5dfb0dijaUC</t>
  </si>
  <si>
    <t>https://scholar.google.com/citations?view_op=view_citation&amp;hl=id&amp;user=Dnqw1xkAAAAJ&amp;cstart=20&amp;pagesize=80&amp;sortby=pubdate&amp;citation_for_view=Dnqw1xkAAAAJ:9vf0nzSNQJEC</t>
  </si>
  <si>
    <t>S3</t>
  </si>
  <si>
    <t>https://scholar.google.com/citations?view_op=view_citation&amp;hl=id&amp;user=Dnqw1xkAAAAJ&amp;cstart=20&amp;pagesize=80&amp;sortby=pubdate&amp;citation_for_view=Dnqw1xkAAAAJ:BUYA1_V_uYcC</t>
  </si>
  <si>
    <t>https://scholar.google.com/citations?view_op=view_citation&amp;hl=id&amp;user=VQjhtXQAAAAJ&amp;sortby=pubdate&amp;citation_for_view=VQjhtXQAAAAJ:0EnyYjriUFMC</t>
  </si>
  <si>
    <t>https://scholar.google.com/citations?view_op=view_citation&amp;hl=id&amp;user=VQjhtXQAAAAJ&amp;sortby=pubdate&amp;citation_for_view=VQjhtXQAAAAJ:LkGwnXOMwfcC</t>
  </si>
  <si>
    <t>https://scholar.google.com/citations?view_op=view_citation&amp;hl=id&amp;user=VQjhtXQAAAAJ&amp;sortby=pubdate&amp;citation_for_view=VQjhtXQAAAAJ:ufrVoPGSRksC</t>
  </si>
  <si>
    <t>Analisis Kinerja Kebijakan Manajemen Keuangan Perusahaan Jangka Pendek: Studi Kasus PT. Ratu Prabu Energi Tbk 
TR Mara, MA Sipahutar 
Jurnal Ilmiah Manajemen Kesatuan 8 (3), 361-376</t>
  </si>
  <si>
    <t xml:space="preserve">https://scholar.google.com/citations?view_op=view_citation&amp;hl=id&amp;user=QUcGFDgAAAAJ&amp;sortby=pubdate&amp;citation_for_view=QUcGFDgAAAAJ:zYLM7Y9cAGgC </t>
  </si>
  <si>
    <t xml:space="preserve">https://scholar.google.com/citations?view_op=view_citation&amp;hl=id&amp;user=n4qwDykAAAAJ&amp;sortby=pubdate&amp;citation_for_view=n4qwDykAAAAJ:Zph67rFs4hoC </t>
  </si>
  <si>
    <t xml:space="preserve">https://scholar.google.com/citations?view_op=view_citation&amp;hl=id&amp;user=S6BAhyEAAAAJ&amp;sortby=pubdate&amp;citation_for_view=S6BAhyEAAAAJ:d1gkVwhDpl0C </t>
  </si>
  <si>
    <t>Dampak Sistem Informasi Akuntansi Penjualan dan Pengeluaran Kas Terhadap Pengendalian Internal: Studi Kasus Pada PT Cahaya Buana Furindotama 
R Rachman, M Marselly 
Jurnal Ilmiah Akuntansi Kesatuan 11 (1), 187-198</t>
  </si>
  <si>
    <t>Pengaruh Profitabilitas Dan Likuiditas Terhadap Harga Saham Sebelum Dan Saat Pandemi Covid-19: Studi Kasus Pada Perusahaan Sektor Industri Farmasi dan Sektor Industri Food and … 
T Marlina, RFN Anggraini, R Rachman 
Jurnal Ilmiah Manajemen Kesatuan 10 (3), 413-432</t>
  </si>
  <si>
    <t>Analisis Penerapan Akuntansi Sewa Guna Usaha (PSAK 30),FH Haris, R Rachman Jurnal Ilmiah Akuntansi Kesatuan 9 (1), 109-120</t>
  </si>
  <si>
    <t>https://scholar.google.com/citations?view_op=view_citation&amp;hl=id&amp;user=z1HHdJYAAAAJ&amp;sortby=pubdate&amp;citation_for_view=z1HHdJYAAAAJ:DkZNVXde3BIC</t>
  </si>
  <si>
    <t>https://scholar.google.com/citations?view_op=view_citation&amp;hl=id&amp;user=jMPojI0AAAAJ&amp;sortby=pubdate&amp;citation_for_view=jMPojI0AAAAJ:5nxA0vEk-isC</t>
  </si>
  <si>
    <t>https://scholar.google.com/citations?view_op=view_citation&amp;hl=id&amp;user=jMPojI0AAAAJ&amp;sortby=pubdate&amp;citation_for_view=jMPojI0AAAAJ:0EnyYjriUFMC</t>
  </si>
  <si>
    <t>Q4</t>
  </si>
  <si>
    <t>https://scholar.google.com/citations?view_op=view_citation&amp;hl=id&amp;user=GB4IiRAAAAAJ&amp;sortby=pubdate&amp;citation_for_view=GB4IiRAAAAAJ:GnPB-g6toBAC</t>
  </si>
  <si>
    <t xml:space="preserve">https://scholar.google.com/citations?view_op=view_citation&amp;hl=id&amp;user=l3KyB3kAAAAJ&amp;sortby=pubdate&amp;citation_for_view=l3KyB3kAAAAJ:qxL8FJ1GzNcChttps://scholar.google.com/citations?view_op=view_citation&amp;hl=id&amp;user=l3KyB3kAAAAJ&amp;sortby=pubdate&amp;citation_for_view=l3KyB3kAAAAJ:qxL8FJ1GzNcC </t>
  </si>
  <si>
    <t>https://scholar.google.com/citations?view_op=view_citation&amp;hl=id&amp;user=l3KyB3kAAAAJ&amp;sortby=pubdate&amp;citation_for_view=l3KyB3kAAAAJ:ULOm3_A8WrAC</t>
  </si>
  <si>
    <t>Environmental Management System and Pro-Environmental Behavior in Realizing Sustainable Industry Performance: Mediating Role of Green Marketing Management
BH Rainanto, AT Bon, JHV Purba
International Journal of Global Optimization and Its Application 1 (1), 12-21</t>
  </si>
  <si>
    <t>https://scholar.google.com/citations?view_op=view_citation&amp;hl=id&amp;user=l3KyB3kAAAAJ&amp;sortby=pubdate&amp;citation_for_view=l3KyB3kAAAAJ:Zph67rFs4hoC</t>
  </si>
  <si>
    <t xml:space="preserve">https://www.researchgate.net/publication/341632999_Analysis_of_Co-Branding_Strategy_to_Improve_Company's_Competitive_Power_Case_Study_on_Walls_Selection_Oreo </t>
  </si>
  <si>
    <t xml:space="preserve">https://scholar.google.com/citations?view_op=view_citation&amp;hl=id&amp;user=fR8KUS0AAAAJ&amp;sortby=pubdate&amp;citation_for_view=fR8KUS0AAAAJ:iH-uZ7U-co4C </t>
  </si>
  <si>
    <t xml:space="preserve">https://scholar.google.com/citations?view_op=view_citation&amp;hl=en&amp;user=fR8KUS0AAAAJ&amp;sortby=pubdate&amp;citation_for_view=fR8KUS0AAAAJ:RHpTSmoSYBkC </t>
  </si>
  <si>
    <t>https://scholar.google.com/citations?view_op=view_citation&amp;hl=id&amp;user=fR8KUS0AAAAJ&amp;sortby=pubdate&amp;citation_for_view=fR8KUS0AAAAJ:hFOr9nPyWt4C</t>
  </si>
  <si>
    <t>https://scholar.google.com/citations?view_op=view_citation&amp;hl=id&amp;user=fR8KUS0AAAAJ&amp;sortby=pubdate&amp;citation_for_view=fR8KUS0AAAAJ:IWHjjKOFINEC</t>
  </si>
  <si>
    <t xml:space="preserve">https://scholar.google.com/citations?view_op=view_citation&amp;hl=id&amp;user=boYLbdAAAAAJ&amp;sortby=pubdate&amp;citation_for_view=boYLbdAAAAAJ:d1gkVwhDpl0C </t>
  </si>
  <si>
    <t xml:space="preserve">https://scholar.google.com/citations?view_op=view_citation&amp;hl=id&amp;user=boYLbdAAAAAJ&amp;sortby=pubdate&amp;citation_for_view=boYLbdAAAAAJ:u-x6o8ySG0sC </t>
  </si>
  <si>
    <t>S6</t>
  </si>
  <si>
    <t xml:space="preserve">https://scholar.google.com/citations?view_op=view_citation&amp;hl=id&amp;user=sRACUYwAAAAJ&amp;sortby=pubdate&amp;citation_for_view=sRACUYwAAAAJ:2P1L_qKh6hAC </t>
  </si>
  <si>
    <t>Q1</t>
  </si>
  <si>
    <t>Cluster application with k-means algorithm on the population of trade and accommodation facilities in indonesia A Munawar, GG Gendalasari, IMGA Kurniawan, D Purnomo, NH Ependi, ... 
Journal of Physics: Conference Series 1933 (1), 012027</t>
  </si>
  <si>
    <t xml:space="preserve">https://scholar.google.com/citations?view_op=view_citation&amp;hl=id&amp;user=yCY5FG4AAAAJ&amp;sortby=pubdate&amp;citation_for_view=yCY5FG4AAAAJ:ye4kPcJQO24C </t>
  </si>
  <si>
    <t>https://scholar.google.com/citations?view_op=view_citation&amp;hl=id&amp;user=2UEsj5MAAAAJ&amp;cstart=20&amp;pagesize=80&amp;sortby=pubdate&amp;citation_for_view=2UEsj5MAAAAJ:qUcmZB5y_30C</t>
  </si>
  <si>
    <t>https://scholar.google.com/citations?view_op=view_citation&amp;hl=id&amp;user=3_maRAoAAAAJ&amp;cstart=20&amp;pagesize=80&amp;sortby=pubdate&amp;citation_for_view=3_maRAoAAAAJ:KNjnJ3z-R6IC</t>
  </si>
  <si>
    <t>https://scholar.google.com/citations?view_op=view_citation&amp;hl=id&amp;user=3_maRAoAAAAJ&amp;cstart=20&amp;pagesize=80&amp;sortby=pubdate&amp;citation_for_view=3_maRAoAAAAJ:-7ulzOJl1JYC</t>
  </si>
  <si>
    <t>The Influence of Corporate Governance for the Indonesian Banking Industry in a Pandemic Period MS Djanegara, S Sutarti, SA Dewo 
International Journal of Finance &amp; Banking Studies (2147-4486) 11 (3), 62-71</t>
  </si>
  <si>
    <t>https://scholar.google.com/citations?view_op=view_citation&amp;hl=id&amp;user=GMtAZdgAAAAJ&amp;sortby=pubdate&amp;citation_for_view=GMtAZdgAAAAJ:GnPB-g6toBAC</t>
  </si>
  <si>
    <t>https://scholar.google.com/citations?view_op=view_citation&amp;hl=id&amp;user=oO4uRaoAAAAJ&amp;sortby=pubdate&amp;citation_for_view=oO4uRaoAAAAJ:u-x6o8ySG0sC</t>
  </si>
  <si>
    <t>https://scholar.google.com/citations?view_op=view_citation&amp;hl=id&amp;user=oO4uRaoAAAAJ&amp;sortby=pubdate&amp;citation_for_view=oO4uRaoAAAAJ:UeHWp8X0CEIC</t>
  </si>
  <si>
    <t>Assessing the development of performance audit methodology in the supreme audit institution: The case of Indonesia N Andrianto, IP Sudjali, RL Karunia 
Jurnal Tata Kelola Dan Akuntabilitas Keuangan Negara 7 (1), 19-37</t>
  </si>
  <si>
    <t>https://scholar.google.com/citations?view_op=view_citation&amp;hl=id&amp;user=BWLLjgQAAAAJ&amp;sortby=pubdate&amp;citation_for_view=BWLLjgQAAAAJ:_kc_bZDykSQC</t>
  </si>
  <si>
    <t>https://scholar.google.com/citations?view_op=view_citation&amp;hl=id&amp;user=BWLLjgQAAAAJ&amp;sortby=pubdate&amp;citation_for_view=BWLLjgQAAAAJ:4DMP91E08xMC</t>
  </si>
  <si>
    <t>https://scholar.google.com/citations?view_op=view_citation&amp;hl=id&amp;user=BWLLjgQAAAAJ&amp;sortby=pubdate&amp;citation_for_view=BWLLjgQAAAAJ:3fE2CSJIrl8C</t>
  </si>
  <si>
    <t xml:space="preserve">Pengaruh Sikap Konsumen Terhadap Iklan Televisi dan Minat Beli Suatu Produk
N Nurtiah, F Abdillah
Journal of Management: Small and Medium Enterprises (SMEs) 14 (3), 351-363 </t>
  </si>
  <si>
    <t>https://scholar.google.com/citations?view_op=view_citation&amp;hl=id&amp;user=QPJJNqoAAAAJ&amp;sortby=pubdate&amp;citation_for_view=QPJJNqoAAAAJ:u-x6o8ySG0sC</t>
  </si>
  <si>
    <t>https://scholar.google.com/citations?view_op=view_citation&amp;hl=id&amp;user=QPJJNqoAAAAJ&amp;sortby=pubdate&amp;citation_for_view=QPJJNqoAAAAJ:2osOgNQ5qMEC</t>
  </si>
  <si>
    <t>The Linkage Of Greenwashing Perception And Consumers' Green Purchase Intention (A Case Study Of Single-Use Water Bottled),B Setiawan, A Yosephani
Business And Entrepreneurial Review 22 (1), 85-96</t>
  </si>
  <si>
    <t>Personal Norm And Pro-Environmental Consumer Behavior: An Application Of Norm Activation Theory,B Setiawan, Az Afiff, I Heruwasto
Asean Marketing Journal 13 (1), 40 - 49</t>
  </si>
  <si>
    <t>The Strategy Of Human Resources Development In Improving The Competitive Advantage (Case Study At Madinatul Qur'An Islamic Boarding School, Depok),A Jatmika, M Entang, Jhv Purba
Jhss (Journal Of Humanities And Social Studies) 5 (1), 91-98</t>
  </si>
  <si>
    <t>Improving Medium Small Micro Enterprise’(Msme) Performance,Ahd Purwanto, M Nashar, Y Jumaryadi, W Wibowo, A Mekaniwati Business Performance Improvement In Rubber-Parts Factory Through A Quality Management Model (Case Study: PTX)</t>
  </si>
  <si>
    <t>Perusahaan/ Industri*</t>
  </si>
  <si>
    <t>Akademisi/ Praktisi</t>
  </si>
  <si>
    <t>Status (Tetap/ Tidak Tetap)</t>
  </si>
  <si>
    <t>Pendampingan Pemadanan NIK Dan NPWP Bagi Wajib Pajak Orang Pribadi Di Lingkungan Yayasan Al ‘Aadiyaat Bogor</t>
  </si>
  <si>
    <t>Optimalisasi Pengembangan Kampung Perca Kota Bogor Melalui Perbaikan Sistem Tata Kelola, Peningkatan Sumber Daya Dan Pemanfaatan Teknologi</t>
  </si>
  <si>
    <t>Pendampingan UMKM Untuk Meningkatkan Skala Usaha  Kedai Kebab &amp; Burger</t>
  </si>
  <si>
    <t>Pendampingan Pemanfaatan Profil Bisnis (Google Bisnisku) Dalam Pengembangan Umkm Juara Jawa Barat</t>
  </si>
  <si>
    <t>Narasumber Dalam Kegiatan Optimalisasi Pengembangan Kampung Perca Kota Bogor Melalui Perbaikan Sistem Tata Kelola, Peningkatan Sumber Daya Dan Pemanfaatan Teknologi</t>
  </si>
  <si>
    <t>02518381112</t>
  </si>
  <si>
    <t>Q3</t>
  </si>
  <si>
    <t>The Impact Of Credit Risk, Liquidity Risk, And Operational Risk On Banking Profitability</t>
  </si>
  <si>
    <t>The Effect of Green Marketing on Purchase Intention Mediated by Brand Image</t>
  </si>
  <si>
    <t>The Impact of Social Media Influence Marketing on Enhancing Brand Awareness and Purchase Intention</t>
  </si>
  <si>
    <t>The Influence Of Service Quality, Comfort, Security On Bank Customer Satisfaction: Empirical Study On BCA Mobile Banking Users</t>
  </si>
  <si>
    <t>The Impact of Liquidity, Solvency, Profitability and BI7DRR on Company Value: Empirical Study on the Mining Sub Sector Registered in IDX Period 2017-2021</t>
  </si>
  <si>
    <t>The Impact Of Product Innovation And Brand Trust On Purchasing Interest And Its Effect On Purchasing Decisions: Empirical Study at Es Teh Indonesia</t>
  </si>
  <si>
    <t>The mediating role of social media marketing effectiveness in the relationship between customer engagement and brand loyalty: A study of Amazon as a retail brand stor
A Munawar, A Mekaniwati, A Bon, I Sukartaatmadja
International Journal of Data and Network Science 8 (4), 2367-2374</t>
  </si>
  <si>
    <t>a. 20.000.000</t>
  </si>
  <si>
    <t>1. Sertifikasi BNSP Pustakawan klaster Pelaksanaan Evaluasi Pengembangan Koleksi Perpustakaan
2. Bimbingan Teknis Pengelola Perpustakaan PT
3. Workshop Nasional Penulisan Buku Ilmiah
4. Workshop Nasional Peningkatan Kompetensi Pustakawan Pengelola Website Perpustakaan.
5. Rakornas Pengembangan Koleksi Nasional Th. 2022 :Peluang Pemanfaatan Internet of Things (I0T) Untuk Pengembangan Koleksi Perpustakaan</t>
  </si>
  <si>
    <t>1. Perpustakaan Nasional, Bimtek Implementasi Literasi Informasi
2. Bimtek Pengembangan Perpustakaan PT
3. Muswil dan Workshop Mjn Data Riset dan Repository
4. Bimtek SLIMS
5. Bimtek Purpustakaan Digital.
6. Rakornas Perpustakaan 2024 : Menata Ulang Konsep dan Praktik Pembangunan Literasi</t>
  </si>
  <si>
    <t>1. Sertifikasi BNSP Human Capital Staff pada Bidang Pekerjaan Manajemen Sumber Daya Manusia
2. Pelatihan Struktur Skala Upah
3. Pelatihan Leadership "Training program of Be Comming A Great Educational Leader" Penyelenggara HR Excellecy</t>
  </si>
  <si>
    <t>Sertifikasi Google Cloud Fundamentals : Core Infrastructure</t>
  </si>
  <si>
    <t>1. APSARA Clouder - Cloud Computing Operate and Manage a Cloud Server 
2. Cloud Computing (Alibaba Cloud Certification)
3. Pelatihan Leadership "Training program of Be Comming A Great Educational Leader" Penyelenggara HR Excellecy</t>
  </si>
  <si>
    <t>Pelatihan Leadership "Training program of Be Comming A Great Educational Leader" Penyelenggara HR Excellecy</t>
  </si>
  <si>
    <t>Jenis Jurnal</t>
  </si>
  <si>
    <t>Sitasi</t>
  </si>
  <si>
    <t>TS-2
(2019-2020)</t>
  </si>
  <si>
    <t>TS-1
(2020-2021)</t>
  </si>
  <si>
    <t>TS
(2021-2022)</t>
  </si>
  <si>
    <t>Jurnal</t>
  </si>
  <si>
    <r>
      <rPr>
        <u/>
        <sz val="11"/>
        <color rgb="FF1155CC"/>
        <rFont val="Arial, sans-serif"/>
      </rPr>
      <t>The role of brand reliability and brand intention in mediating the relationship between customer satisfaction and brand loyalty</t>
    </r>
  </si>
  <si>
    <t>WOS</t>
  </si>
  <si>
    <t>https://scholar.google.com/citations?view_op=view_citation&amp;hl=id&amp;user=l3KyB3kAAAAJ&amp;cstart=20&amp;pagesize=80&amp;sortby=pubdate&amp;citation_for_view=l3KyB3kAAAAJ:d1gkVwhDpl0C</t>
  </si>
  <si>
    <t>Pengaruh Persepsi Harga, Kualitas Produk, dan Promosi Penjualan Terhadap Keputusan Pembelian Motor Honda Vario
S Stefani, A Fadillah
Jurnal Ilmiah Manajemen Kesatuan 9 (3), 665-672</t>
  </si>
  <si>
    <t>https://scholar.google.com/citations?view_op=view_citation&amp;hl=id&amp;user=Xw-4pl0AAAAJ&amp;sortby=pubdate&amp;citation_for_view=Xw-4pl0AAAAJ:SeFeTyx0c_EC</t>
  </si>
  <si>
    <t>The Effect of Auditor’s Professional Skepticism and Whistleblowing System on Fraud Detection: Evidence from Indonesian Public Sector Audit
F Amyar, A Rahma, N Azis, S Suwarno
Research Horizon 3 (4), 477-486</t>
  </si>
  <si>
    <t>https://scholar.google.com/citations?view_op=view_citation&amp;hl=id&amp;user=oO4uRaoAAAAJ&amp;sortby=pubdate&amp;citation_for_view=oO4uRaoAAAAJ:Se3iqnhoufwC</t>
  </si>
  <si>
    <t>Estimating the mediating role of value chain in good corporate governance and asset growth
F Amyar, MS Djanegara, B Pamungkas, S Suwarno
Uncertain Supply Chain Management 12 (1), 29-36</t>
  </si>
  <si>
    <t>https://scholar.google.com/citations?view_op=view_citation&amp;hl=id&amp;user=oO4uRaoAAAAJ&amp;sortby=pubdate&amp;citation_for_view=oO4uRaoAAAAJ:KlAtU1dfN6UC</t>
  </si>
  <si>
    <t>https://jurnal.bpk.go.id/index.php/TAKEN/article/view/471#:~:text=This%20study%20indicates%20that%20audit,losses%20do%20have%20an%20influence</t>
  </si>
  <si>
    <t>Kategori</t>
  </si>
  <si>
    <t>Rekap Publikasi</t>
  </si>
  <si>
    <t>Rekap Sitasi</t>
  </si>
  <si>
    <t>Scopus Q1</t>
  </si>
  <si>
    <t>Scopus Q2</t>
  </si>
  <si>
    <t>Scopus Q3</t>
  </si>
  <si>
    <t>Scopus Q4</t>
  </si>
  <si>
    <t>WoS</t>
  </si>
  <si>
    <t>Sinta 1</t>
  </si>
  <si>
    <t>Sinta 2</t>
  </si>
  <si>
    <t>Sinta 3</t>
  </si>
  <si>
    <t>Sinta 4</t>
  </si>
  <si>
    <t>Sinta 5</t>
  </si>
  <si>
    <t>Sinta 6</t>
  </si>
  <si>
    <t>Total dalam 3 TS</t>
  </si>
  <si>
    <t>2020/2021</t>
  </si>
  <si>
    <t>2019/2020</t>
  </si>
  <si>
    <t>2018/2019</t>
  </si>
  <si>
    <t>Bukti Luaran</t>
  </si>
  <si>
    <t>ID/NIM</t>
  </si>
  <si>
    <t>Evaluasi Pengelolaan Keuangan Sekolah Berdasarkan PSAK 45KN Ginting, Y Nurjanah
Jurnal Aplikasi Bisnis Kesatuan 2 (3)</t>
  </si>
  <si>
    <t>Yayuk Nurjanah</t>
  </si>
  <si>
    <t>Febry Lodwyk Rihe Riwoe</t>
  </si>
  <si>
    <t>Pendampingan Pengembangan Usaha melalui Perbaikan Tata kelola, Peningkatan Kompetensi Kewirausahaan dan Pemanfaatan Teknologi Pada Unit Pengelola dan Unit Usaha Ibu Ibu Anggota …S Sutarti, A Fadillah, Y Hermawan, D Maulina
Jurnal Abdimas Dedikasi Kesatuan 4 (1), 1-18</t>
  </si>
  <si>
    <t>Adil Fadillah</t>
  </si>
  <si>
    <t>Pengaruh Citra Merek, Kualitas Produk Dan Persepsi Harga terhadap Minat Beli Konsumen Deterjen Attack, M Septiani, A Fadillah
Jurnal Ilmiah Manajemen Kesatuan 10 (1)</t>
  </si>
  <si>
    <t>Pengaruh Self-Service Technology Terhadap Kepuasan Nasabah Bank BCA KCP Depok Asri
D Novisha, W Suardy
Jurnal Informatika Kesatuan 3 (1)</t>
  </si>
  <si>
    <t>Weman Suardy</t>
  </si>
  <si>
    <t>Pengaruh Tabungan Mudharabah Dan Pembiayaan Musyarakah Terhadap Laba, Z Febiola, W Suardy, ES Rosa
Jurnal Ilmiah Manajemen Kesatuan 9 (3), 573-586</t>
  </si>
  <si>
    <t>Yulia Nurendah</t>
  </si>
  <si>
    <t>Analisis Faktor-Faktor Yang Mempengaruhi Penyaluran Dana Bank Syariah,R Risma, H Roestiono, S Suharmiati
Jurnal Ilmiah Manajemen Kesatuan 10 (1)</t>
  </si>
  <si>
    <t>Harry Roestiono</t>
  </si>
  <si>
    <t>Filani Zikri Hassan</t>
  </si>
  <si>
    <t>Pengaruh Likuiditas, Solvabilitas, Profitabilitas terhadap Harga Saham Sub Sektor Food and Beverages yang S Aurelia, H Sastra, RP Pardede
Jurnal Ilmiah Manajemen Kesatuan 10 (3), 499-510Terdaftar di BEI Tahun 2016-2020</t>
  </si>
  <si>
    <t>Heri Sastra</t>
  </si>
  <si>
    <t>Pengaruh Brand Awareness, Kualitas Produk Dan Word Of Mouth Terhadap Keputusan Pembelian Kartu Perdana XL Di Kota Bogor
M Rafli, S Sujana
Jurnal Informatika Kesatuan 2 (2), 159-168</t>
  </si>
  <si>
    <t>Sujana</t>
  </si>
  <si>
    <t>Pengaruh Gaya Hidup Berbelanja Online, Kemasan Serta Negara Asal Terhadap Keputusan Pembelian,YA Mogea, S Sujana
Jurnal Informatika Kesatuan 2 (2), 199-208</t>
  </si>
  <si>
    <t>Mengukur Kualitas Layanan Tempat Wisata, Dan Dampaknya Terhadap Kunjungan Ulang,BDG Lase, S Sujana
Jurnal Ilmiah Pariwisata Kesatuan 3 (2)</t>
  </si>
  <si>
    <t>Pengaruh Kelengkapan Fitur Aplikasi, Kemudahan Transaksi, Dan Potongan Harga Terhadap Keputusan Pembelian Tiket Bioskop Pada Aplikasi TIX ID,MI Fauzan, S Sujana
Jurnal Informatika Kesatuan 2 (1), 1-14</t>
  </si>
  <si>
    <t>Investigasi Hubungan Struktural Antara Cita Makanan, Kepuasan Makanan, Dan Kualitas Kuliner Terhadap Niat Berperilaku,AA Mustafa, S Sujana
Jurnal Ilmiah Pariwisata Kesatuan 3 (1)</t>
  </si>
  <si>
    <t xml:space="preserve">1. Ade Darmawan 
2. Dwi Maulina 
</t>
  </si>
  <si>
    <t>Mumuh Mulyana</t>
  </si>
  <si>
    <t>Pengaruh Struktur Modal Dan Kebijakan Dividen Terhadap Nilai Perusahaan Dan Dampaknya Terhadap Harga Saham Pada Sektor Pertambangan Periode 2016-2020,W Warisman, AY Amwila
Jurnal Ilmiah Manajemen Kesatuan 10 (2), 273-284</t>
  </si>
  <si>
    <t>Andi Yudha Amwila</t>
  </si>
  <si>
    <t>Pengaruh Struktur Modal, Profitabilitas dan Kebijakan Dividen terhadap Harga Saham: Studi Kasus: Perusahaan Makanan dan Minuman di Bursa Efek Indonesia (BEI) TAHUN 2018-2020BS Marpaung, SA Sa’diyah, AM Marpaung
REMIK: Riset dan E-Jurnal Manajemen Informatika Komputer 7 (1), 483-496</t>
  </si>
  <si>
    <t>Bintang Sahala Marpaung</t>
  </si>
  <si>
    <t>Annaria Magdalena Marpaung</t>
  </si>
  <si>
    <t>Pengaruh Kualitas Pelayanan, Persepsi Harga dan Penyediaan Fasilitas Terhadap Kepuasaan Pelanggan Pada Klinik Duta Medika Pratama di Kota BogorD Syafitri, AW Pratomo
Jurnal Ilmiah Manajemen Kesatuan 10 (3), 615-624</t>
  </si>
  <si>
    <t>Anton Widio Pratomo</t>
  </si>
  <si>
    <t>Budi Setiawan</t>
  </si>
  <si>
    <t>Persepsi Greenwashing dan Intensi Pembelian
Produk Ramah Lingkungan Berbasis Pemasaran
Hijau</t>
  </si>
  <si>
    <t>Edy Safni Rosa</t>
  </si>
  <si>
    <t>Mashadi</t>
  </si>
  <si>
    <t>Gen Gen Gendalasari</t>
  </si>
  <si>
    <t>Iswandi Sukartaatmadja</t>
  </si>
  <si>
    <t>M Noorman Mulyadi</t>
  </si>
  <si>
    <t>Pengaruh Produktivitas, Profitabilitas, Dan Tingkat Suku Bunga Terhadap Harga Saham
Studi Kasus Perusahaan Sub Sektor Makanan dan Minuman Periode 2015-2020
Rafika Chyntia, Yoyon Supriadi, Neni Nurisnaini
2023-03-08</t>
  </si>
  <si>
    <t>Yoyon Supriadi</t>
  </si>
  <si>
    <t>Faktor-faktor Yang Meningkatkan Harga Saham Perusahaan Food And Beverages
S Khim, SF Fadillah, N Muktiadji
Jurnal Ilmiah Manajemen Kesatuan 11 (1)</t>
  </si>
  <si>
    <t>Soei Khim</t>
  </si>
  <si>
    <t>Ratih Puspitasari</t>
  </si>
  <si>
    <t>Pengaruh Kualitas Produk Dan Kualitas Pelayanan Terhadap Kepuasan Konsumen Indihome Di Bogor
M Nasrudin, S Zuhdi
Jurnal Informatika Kesatuan 3 (1)</t>
  </si>
  <si>
    <t>Saefudin Zuhdi</t>
  </si>
  <si>
    <t>Dampak Automatic Teller Machine Dan Mobile Banking Dalam Menarik Minat Nasabah
A Munandar, S Sukartaatmadja, SB Argoputro
Jurnal Informatika Kesatuan 3 (1)</t>
  </si>
  <si>
    <t>Stanislaus Bandung Argoputro</t>
  </si>
  <si>
    <t>Wimpi Srihandoko</t>
  </si>
  <si>
    <t>Aang Munawar</t>
  </si>
  <si>
    <t>The Effect Of Financial Performance On Pt Indofood Sukses Makmur, Tbk's Stock Price On The Indonesia Stock Exchange (Period Of 2016–2020),A Ramdany, TMS Manurung
Jurnal Ilmiah Manajemen Kesatuan 10 (3)</t>
  </si>
  <si>
    <t>Tarida Marlin Surya Manurung</t>
  </si>
  <si>
    <t>Pengaruh Loan To Deposit Ratio, Capital Adequacy Ratio, Dan Non Performing Loan Terhadap Profitabilitas Perbankan Yang Terdaftar Di Bursa Efek Indonesia (BEI),F Fanesha, N Muktiadji, G Hendrian
Jurnal Ilmiah Manajemen Kesatuan 9 (2), 131-140</t>
  </si>
  <si>
    <t>Nusa Muktiadji</t>
  </si>
  <si>
    <t>Analisis Green Purchase Behavior Konsumen
Pada Produk Air Minum Dalam Kemasan
Dengan Pendekatan Green Brand Image</t>
  </si>
  <si>
    <t>Analysis of the Effect of Capital Structure, Growth and Firm Size on Profitability,H Sastra, N Muktiadji, F Stefanus
International Conference on Global Optimization and Its Applications 2021</t>
  </si>
  <si>
    <t>Vebbie Stefanus</t>
  </si>
  <si>
    <t>The Effect Of Investment Decisions, Funding Decisions And Dividend Policy On Company Value Food And Beverage Sub Sector Listed On The Indonesia Stock Exchange 2016–2020 Period,S Monica, I Sukartaatmadja
International Conference On Global Optimization And Its Applications 2021</t>
  </si>
  <si>
    <t>Mangasa Augustinus Sipahutar</t>
  </si>
  <si>
    <t>Muhammad Ariffin</t>
  </si>
  <si>
    <t>The Influence of Green Marketing Factors On Consumers Decisions to Camp Hulu Cai Tourism Destination,M Misbahudin, S Sulistiono, CP Saragi, BH Rainanto, Q Oktaviani
International Conference on Global Optimization and Its Applications 2021</t>
  </si>
  <si>
    <t>Bambang Hengky Rainanto</t>
  </si>
  <si>
    <t>Performance Analysis And Long-Term Company Financial Management Policy (Case Study at PT Astra Otoparts Tbk),D Saesarah, TM Surya
International Conference on Global Optimization and Its Applications 2021 …</t>
  </si>
  <si>
    <t>Media Massa Lokal</t>
  </si>
  <si>
    <t>The Effect Of Capital Adequacy Ratio (CAR) And Non Performing Loan (NPL) On Profitability (Roa),S Salim, S Listari, S Khim
International Conference On Global Optimization And Its Applications 2021</t>
  </si>
  <si>
    <t>The Effect Of Non Performing Loan (Npl) And Loan To Deposit Ratio (LDR) On Return On Asset (ROA), F Fatmah, S Listari
International Conference on Global Optimization and Its Applications 2021,</t>
  </si>
  <si>
    <t>Sinta Listari</t>
  </si>
  <si>
    <t>Implementation of Risk Analysis In The Local Shoes Industry Case Study on Metro Kreasi Shoes Bogor, R Septiani, S Listari
International Conference on Global Optimization and Its Applications 2021</t>
  </si>
  <si>
    <t>Measuring The Quality Of Tourist Services And Its Impact On Revisits, S Sujana, Bdg Lase
International Conference On Global Optimization And Its Applications 2021</t>
  </si>
  <si>
    <t>Entrepreneurship Training Through Rosella Products Innovations,A Mekaniwati, D Maulina, NS Hanifah
International Conference on Global Optimization and Its Applications 2021</t>
  </si>
  <si>
    <t>Nadia Sabila Hanifah
Dwi Maulina</t>
  </si>
  <si>
    <t>211110174
211110171</t>
  </si>
  <si>
    <t>Ani Mekaniwati</t>
  </si>
  <si>
    <t>Development of Social Entrepreneurs As The Main Driver To Improve The Quality Of Life To Alleviate And Women's Independence,A Mekaniwati, S Wibisono, D Maulina, NS Hanifah
International Conference on Global Optimization and Its Applications 2021</t>
  </si>
  <si>
    <t>Technopreneur Challenges For Msmes In The City Of Bogor As A Survival Strategy In The Era Of The Covid-19,A Mekaniwati, Y Nurendah, Ns Hanifah, D Maulina
International Conference On Global Optimization And Its Applications 2021</t>
  </si>
  <si>
    <t>The Impact of the Covid-19 Pandemic on the Performance of SMEs,M Mashadi, L Hidayat, M Mulyana, AS Nirwana, TBE Putra
International Conference on Global Optimization and Its Applications 2021</t>
  </si>
  <si>
    <t>Aldi Setya Nirwana
Theofilus Bintang Endharyanto Putra</t>
  </si>
  <si>
    <t>171120098
171120094</t>
  </si>
  <si>
    <t>Brigitta Mariana</t>
  </si>
  <si>
    <t>The Effect Of Current Ration And Debt To Equity Ratio On Stock Price With Return On Asset As A Moderating Variable. Study On Food And Beverage Companies Listed On Indonesia Stock Exchange</t>
  </si>
  <si>
    <t>Iqlima Bunga Arsjadi</t>
  </si>
  <si>
    <t xml:space="preserve">https://drive.google.com/file/d/1FItxepK3Uxo3aRvqEDkgRy0Zj5bLVsnG/view?usp=sharing </t>
  </si>
  <si>
    <t>Jan Horas Veryady Purba</t>
  </si>
  <si>
    <t>Pengaruh Quick Ratio, Return On Equity, Debt To Equity Ratio, Dan Inflasi Terhadap Harga Saham (Studi Kasus Pada Perusahaan Subsektor Transportasi Yang Terdaftar Di BEI Periode Tahun 2016-2023)</t>
  </si>
  <si>
    <t>Nicholas Nolan</t>
  </si>
  <si>
    <t>Pengaruh Current Ratio, Return On Equity, Earning Per Share Dan Suku Bunga Terhadap Harga Saham (Studi Kasus Pada Perusahaan Sub Sektor Otomotif Yang Terdaftar Di BEI Periode 2018-2022)</t>
  </si>
  <si>
    <t>Kelana Sidik Dharmawan</t>
  </si>
  <si>
    <t>Pengaruh NIM, BOPO dan CAR Terhadap Profitabilitas Pada Perbankan Studi Kasus Bank Swasta Yang Terdaftar Pada KBMI 3 Periode 2018-2022</t>
  </si>
  <si>
    <t>Agustriana Iratanfi</t>
  </si>
  <si>
    <t>Sukandi Sukartaatmadja</t>
  </si>
  <si>
    <t>Pengaruh Loan To Deposit Ratio, Debt To Asset Ratio, Income Diversification, Dan Bank Size Terhadap Profitabilitas Di Bank Konvensional (Studi Kasus Bank Umum Konvensional Yang Terdaftar Di BEI Pada Periode 2019-2022)</t>
  </si>
  <si>
    <t>Putri Asmawati</t>
  </si>
  <si>
    <t>Sekar Suci Nugraha Dewata, Siti Rantika Yuliana</t>
  </si>
  <si>
    <t>Hak Cipta</t>
  </si>
  <si>
    <t xml:space="preserve">https://drive.google.com/file/d/1_fXG7hmGSQJpALyibS3BJrqjusfyI6iT/view?usp=drive_link </t>
  </si>
  <si>
    <t>201110224, 201110214</t>
  </si>
  <si>
    <t>Nurul Fajriah, Siti Syahda Nurwahidah, Yosia Sebastian</t>
  </si>
  <si>
    <t>https://drive.google.com/file/d/1Dv0uLuOHs6uS7DTfRPPWpKCzBR9RSVUq/view?usp=drive_link</t>
  </si>
  <si>
    <t>201110235, 201110191, 201110018</t>
  </si>
  <si>
    <t>Ivena Oriana, Benedicta Michelle Methania, Balqis Sholehah, Misshael Ezra Oktavianus Sianipar, Syahrbanu Aqilah Nainawa</t>
  </si>
  <si>
    <t xml:space="preserve">https://drive.google.com/file/d/1hONr5YN3B6dYkik_XuPr2S5GYRCQUe3M/view?usp=drive_link </t>
  </si>
  <si>
    <t xml:space="preserve">201210006, 201210037, 201210045, </t>
  </si>
  <si>
    <t>Ariansyah Maulana, Imanuel Felix Christanto, Vincent Yeremia Felikam, Clarisa Ardelia, Indri Amelia</t>
  </si>
  <si>
    <t>https://drive.google.com/file/d/1FmUsWvrhEXM_X5YXRk0cZqcHbb0B-_Jm/view?usp=drive_link</t>
  </si>
  <si>
    <t>201210031, 201210038, 201210200, 201210013</t>
  </si>
  <si>
    <t>Buku Biokewirausahaan. Penulis: Faulia Hadista, Silvana Aulia Maharani, Adelia Putri Belinda, Diah Kusumayanti, SP., M.Si.</t>
  </si>
  <si>
    <t>Faulia Hadista, Silvana Aulia Maharani, Adelia Putri Belinda</t>
  </si>
  <si>
    <t xml:space="preserve">https://drive.google.com/file/d/18D90DWTKyP9NMnWRV5S1kbRmm1C1Xy31/view?usp=drive_link </t>
  </si>
  <si>
    <t>201310007, 201310011, 201310005</t>
  </si>
  <si>
    <t>Diah Kusumayanti</t>
  </si>
  <si>
    <t>Haniel Victor, Windi Febriyanti</t>
  </si>
  <si>
    <t xml:space="preserve">https://drive.google.com/file/d/1x82XbcEF8UKHglJjFkJADWqmykPL59eS/view?usp=drive_link </t>
  </si>
  <si>
    <t>191310020, 191310017</t>
  </si>
  <si>
    <t>Sandy Wibisono</t>
  </si>
  <si>
    <t>Arya Ahmad Rizaldi, Ririn Rizkiawati, Gilbert Gunawan</t>
  </si>
  <si>
    <t xml:space="preserve">https://drive.google.com/file/d/1K0tZH1NgIRcfJKlJa7vf_c7OjmKnzRIV/view?usp=drive_link </t>
  </si>
  <si>
    <t>201310030, 201310025</t>
  </si>
  <si>
    <t>Sulistiono</t>
  </si>
  <si>
    <t>Registered Securities Analyst(RSA)</t>
  </si>
  <si>
    <t>Sertifikasi Kompetensi Profesional Internasional</t>
  </si>
  <si>
    <t>https://drive.google.com/drive/folders/1hUJtQbZSMiNzx4nF6VPcnUnl52AfLBNf?usp=drive_link</t>
  </si>
  <si>
    <t>https://drive.google.com/drive/folders/12l09rXAJLnmK7xcWqL97HjS5BzC7CUCe?usp=drive_link</t>
  </si>
  <si>
    <t>Digital Marketing</t>
  </si>
  <si>
    <t>https://drive.google.com/drive/folders/1LKIDXnYqTaP8Gm9uXmfr6bv54l330BbV?usp=drive_link</t>
  </si>
  <si>
    <t>Service Operation</t>
  </si>
  <si>
    <t>https://drive.google.com/drive/folders/1uBv04r7nexjbVZSpsHOzRmtJS30SVn2b?usp=drive_link</t>
  </si>
  <si>
    <t>Manajemen Risiko</t>
  </si>
  <si>
    <t>https://drive.google.com/drive/folders/1uMlbej1zH0MblqjPcNMIiovqlL3xNmJY?usp=drive_link</t>
  </si>
  <si>
    <t>https://drive.google.com/drive/folders/1pAtQAgGVkln0xIaIc7HVr991Hm8B03Mu?usp=drive_link</t>
  </si>
  <si>
    <t>Alfitri Ramdhania; Amanda Selsa Permatanisa; Anggi Vuspitasari; Anisa Fauziah; Anton Pramono; Ardita Dwi Lestari; Bunga Elisa; Desi Rahmawati; Dina Meylinda Wahid; Fira Fajriyah A.; Geeta Maharani Sumantri; Herdian Eka Chandra; Indriana Januar Rizky; Intan Julia Anwar; Lia Maulida; Maulvi Novia Lestari; Muhamad Grinaldo; Nadia Noviyanti Hermawan; Nadia Padman; Nafisha Nur Aprilia; Nepita Maulinda; Nurul Anisa; Nurul Fikri Hasanah; Qanit Daud Pratama Talogo; Raihana Fauziah; Ranti Rahmayanti; Rayi Dinda Pradipta S.; Shelfiana Anggraeni; Risa Septiyanti; Siti Anisah Sa'diyah; Siti Rosidah; Sonia; Sulis Tiyani; Sultan Fajar Fadillah; Tithania Charisma Putri</t>
  </si>
  <si>
    <t>181110143; 181110044; 181110170; 181110157; 181110234; 181110034; 181110007; 181110204; 181110053; 181110049; 181110201; 181110167; 181110268; 181110240; 181110192; 181110091; 181110071; 181110181; 181110039; 181110233; 181110013; 181110251; 181110073; 181110168; 171110180; 181110165; 181110239; 181110050; 181110244; 181110195; 181110077; 181110051; 181110206; 181110259; 181110202</t>
  </si>
  <si>
    <t>Muhammad Aldan Firdaus; Widya; Elliya Natalia; Renaldi Anggara; Mario Emanuel; Muhamad Fadhil Taufik; Renato Bramasta; Anisa Mulyati; Ratih Rahmania; Rosa Marpaung; Nurul Salwa; Cindy; Taris Adelia Putri; Annisah Al Maghfirah; Delia Primandini; Tri Hijjatih Ummah; Indah Amalia; Aqshal Karfiansyah; Jessie Abdullah Mulyawan; Salsabila Nur Afifa; Nur Fadilah; Hanni Harliani; Michael; Lita Fajrianty; Hadi Nur Alam; Edwartdo Jonatan; Argi Achmad Fachrezi; Eryana Putri; Lula Pratidina Cavita; Ineung Sekar Ningrum; Ruth Daniela Simanjuntak; Sherly Widiarti; Puti Vimaladevi Subiakto; Raden Hasna Azizah; Verren Christine Messakh; Faisal Bagus Arinanda; Citra Meidiana Aimi; Siti Zulfah Halimatu Mulya; Difa Siti Zahra; Raden Maulika Puspa Kirana; Farhan Wira Pratama; Dhafa Andriyansyah; Ahmad Maulana; Uchecukwu Kartika; Nadia Nurhayati; Leonardus Evan Wijaya; Rajwa Fauzan Fachrie; Eed Hariyanto; Nur Fathan Aryadi; Anita Maulina Fauzie; Akbar Bagus Ramdhani; Naufal Ihsan; Yusni; Deva Pebrianti Sabila; Aris Prasetyo; Januar Ramadhan; Imelda Frizellia Indah; Trisya Adella Oktavianti; Ahmad Din Khoir; Mochammad Alfi Rizky; Damianus Yobellio Resmi Saputra; Gaia Azly Angelica Sidharama; Tengku Renata Putri Ramadita; Agung Sugianto Silalahi; Gabriella Ayu Christianti; Muhammad Rasyid Alwi; Rafi Fadhil Abdulah; Ricardo Setiawan; Muhammad Riza Bakri; Din Taufiqurahim; Glory Haleluya; Maudithia Annisa Rachim; Yosua Fernando Sitorus; Dede Rohiman Hidayatulloh; Muhammad Hilman; Ardy Surya; Nabila Octavia; Fauzy Chahyadi; Risa Safitri; Tiara Aprilia Rizky; Nurgina Siti Rustika</t>
  </si>
  <si>
    <t>Abdul Manan Gunawan; Andrea Amanda Wiguna; Anissa Yosephani; Clarisa Angela Turana; David Julius Naga; Della Syafitri; Faizal Dian Permana; Feoline Berliana Hosea; Firman; Firnanda Putri; Ghani Munawwar Patria; Gilang Tri Putra; Gloria Regina; Grace Yosephine Benyamin; Helda Sri Rahmawati; Ikeu Herawati; Ilmi Sri Dayanti; Ismi Anggraeni; Jimmy Ardiyanto; Katherine Patricia; Lydia Vanessa Anasthasya; M. Raihan Akmal; M.Giffari Naufal Noviandi; Marcellinus Oentario; Meidian Romario Sitorus; Muhamad Nasrudin; Muhamad Sihabuddin; Muhammad Alfariza; Muhammad Akmal Nafis G; Muhammad Rahmat Putra; Muhammad Rifki; Nukman Ramadan; Odetha Agra Kirana; Putra Yuda Pratama; Regy Auriga Tamsar; Rizki Aulia Zuhri; Rosdiana Sari; Sela Amelia; Siti Mia Yusmiati; ST Dwi Misfany; Sylvia Gracianty; Vienna Ayu Kristanti; Yohanes Kevin G.H.; Adien Cahya Ocktami; Adinda Ariesanti; Aldinza Alivia Putri; Annisa Halimatussadiah; Astia Saputra ; Aulia Febrianingsih; Dessy Prastica Murti ; Dhine Vira Yustika; Eka Nur Saputri; Elegy Fajar Triwardoyo; Elva Riana Indriani; Eriesa; Fahmi Rizki  ; Hanna Latifah Walda; Ilham Shiddiq Permana ; Iqbal Rizky Maulana  ; Luthpi Sapawi; Mahardita Putri Pratiwi; Maulana Farhan; Mawardi; Mega Novi Nisrina; Melanisa Siti Nazilla ; Mohamad Ilyas ; Muhamad Ridho; Muhammad Difa Fahreza; Mulyana Robiansyah; Nadhifah Puspitasari; Nadiya Annuwari; Naomi Tabitha Aprilia ; Nina Fatmah Selviana; Nisa Afriani; Panji Purnomo Zukri; Putri Cholidah; Rafa Salsa Shafiyyah; Reysi Resmidianti Rosadi; Rika Meilina; Rizka Rahmawati; Rosi Widianti ; Saftalina Meilani Apandi; Salsa Shabira; Salsabila Hana Afifah; Saskia Amanda; Sekar Arum Mardiani; Sela Fajrin; Septi Dwi Amalin; Sisca Febrianti; Siti Febriyanti; Siti Mas Aulia; Syafieq Wirdy Hafiez; Tengku Muhammad Fajar ; Vina Nuralviani; Yani Mulyani; Zadira Nurhalia</t>
  </si>
  <si>
    <t>181120023; 181120011; 181120037; 181120013; 181120002; 181120005; 181120039; 181120085; 181120029; 181120017; 181120054; 181120092; 181120027; 181120010; 181120088; 181120089; 181120034; 171120048; 181120007; 181120031; 181120051; 181120043; 181120025; 181120059; 171120087; 181120033; 171120144; 181120052; 191120132; 181120105; 181120036; 181120083; 181120096; 181120041; 151120020; 181120066; 181120009; 181120072; 181120004; 181120071; 181120008; 181120057; 181120021; 190120025; 190120015; 190120042; 190120012; 190120102; 190120010; 170120017; 190120005; 190120058; 190120107; 190120063; 190120014; 190120056; 190120068; 190120019; 190120003; 190120112; 190120073; 190120026; 190120099; 190120106; 190120001; 190120091; 190120023; 190120061; 190120098; 180120002; 190120064; 190120017; 190120105; 190120060; 190120021; 190120092; 190120043; 190120074; 190120022; 190120082; 190120059; 190120032; 190120029; 190120009; 190120035; 190120034; 190120055; 190120006; 190120084; 190120108; 190120016; 190120040; 190120046; 190120013; 190120071; 190120050</t>
  </si>
  <si>
    <t>Adhelia Agustin; Amalia Salsabila Rondiani; Anggita Rahmayanti; Annisaiyah; Aris Munandar; Astri Melenia Barus; Billi Ramadika Muhamad; Dava Agista; Davi Octovian; David Wira Laksana; Dea Fadilah Febrian; Deri Septiana; Dewi Novisha; Dinan Angga Safaran; Diska Melania; Ellania Eka Un'naomardy; Elsa Mayori; Ervina Risty; Eva Susanti; Fifi Afrianti; Ghatrin Nada; Hikmatun Roaina; Ignes Ramdhani Agsani; Josef Agustinus Budiman; Kellin Noventia; Khaerunisa; Kristin Ninta Ginting; Ligia Amalia; Kusmiati; Lulu Hasanah; Marcellina Dwi Hartati; Muhamad Hasby Maulana; Muhammad Alwi Akbar; Nadia Rahmawati; Nisrina Abiyyuandini; Novita Alifia Putri; Rania Nabila Dintari; Rania Septiani; Renaldy Susanto; Rika Maulida; Risa Permatasari Alsaen; Rizka Nurul Fadillah; Rizki Fajar Kristanto; Salsabila Oktaviani; Selly Putri Ningsih; Selly Widiana; Siti Ira Rosalinda; Siti Syafira Nurcahya; Tasya Natalia; Thesalonica Sugandy; Vinka Fauziah; Yohana Listra Turnip</t>
  </si>
  <si>
    <t>181110004; 181110173; 181110023; 191110295; 181110256; 181110194; 211110157; 181110114; 181110026; 171110202; 181110076; 191110291; 181110172; 181110018; 181110082; 181110106; 181110096; 181110003; 211110219; 181110225; 181110010; 181110095; 181110117; 181110005; 181110087; 181110030; 211110170; 191110243; 201110403; 181110037; 181110148; 181110183; 211110168; 181110217; 181110190; 181110130; 211110169; 211110167; 181110083; 211110238; 181110104; 181110191; 181110098; 181110199; 211110220; 181110177; 181110212; 181110009; 181110019; 181110153; 181110027; 211110208</t>
  </si>
  <si>
    <t>Devi Dwiyani; Standika Christian; Siti Nurfachria; Sri Intan; Muhamad Dava Anugrah; Rendi Permana; Prihatini Dhea Heryanti; Putri Nurul Awalia; Eliza Febrianty Hermawan; Julius; Lia Putri Dianty; Gita Rahmawati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</si>
</sst>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p&quot;#,##0;[Red]\-&quot;Rp&quot;#,##0"/>
    <numFmt numFmtId="41" formatCode="_-* #,##0_-;\-* #,##0_-;_-* &quot;-&quot;_-;_-@_-"/>
    <numFmt numFmtId="43" formatCode="_-* #,##0.00_-;\-* #,##0.00_-;_-* &quot;-&quot;??_-;_-@_-"/>
    <numFmt numFmtId="164" formatCode="_-* #,##0.00_-;\-* #,##0.00_-;_-* &quot;-&quot;_-;_-@_-"/>
    <numFmt numFmtId="165" formatCode="&quot;Rp&quot;#,##0"/>
    <numFmt numFmtId="166" formatCode="_-* #,##0_-;\-* #,##0_-;_-* &quot;-&quot;_-;_-@"/>
    <numFmt numFmtId="167" formatCode="_(* #,##0.00_);_(* \(#,##0.00\);_(* &quot;-&quot;_);_(@_)"/>
  </numFmts>
  <fonts count="63">
    <font>
      <sz val="12"/>
      <color theme="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font>
    <font>
      <b/>
      <sz val="18"/>
      <color theme="1"/>
      <name val="Calibri"/>
      <family val="2"/>
    </font>
    <font>
      <b/>
      <sz val="14"/>
      <color theme="1"/>
      <name val="Calibri"/>
      <family val="2"/>
    </font>
    <font>
      <b/>
      <sz val="16"/>
      <color theme="1"/>
      <name val="Calibri"/>
      <family val="2"/>
    </font>
    <font>
      <sz val="12"/>
      <name val="Calibri"/>
      <family val="2"/>
    </font>
    <font>
      <i/>
      <sz val="10"/>
      <color theme="1"/>
      <name val="Calibri"/>
      <family val="2"/>
    </font>
    <font>
      <sz val="16"/>
      <color theme="1"/>
      <name val="Calibri"/>
      <family val="2"/>
    </font>
    <font>
      <sz val="12"/>
      <color rgb="FF000000"/>
      <name val="Calibri"/>
      <family val="2"/>
    </font>
    <font>
      <b/>
      <sz val="12"/>
      <color rgb="FF000000"/>
      <name val="Calibri"/>
      <family val="2"/>
    </font>
    <font>
      <b/>
      <sz val="11"/>
      <color theme="1"/>
      <name val="Calibri"/>
      <family val="2"/>
    </font>
    <font>
      <sz val="11"/>
      <color theme="1"/>
      <name val="Calibri"/>
      <family val="2"/>
    </font>
    <font>
      <sz val="11"/>
      <color theme="1"/>
      <name val="Arial"/>
      <family val="2"/>
    </font>
    <font>
      <b/>
      <sz val="12"/>
      <color theme="1"/>
      <name val="Calibri"/>
      <family val="2"/>
    </font>
    <font>
      <b/>
      <sz val="12"/>
      <color theme="1"/>
      <name val="Calibri"/>
      <family val="2"/>
      <scheme val="major"/>
    </font>
    <font>
      <sz val="12"/>
      <color theme="1"/>
      <name val="Calibri"/>
      <family val="2"/>
      <scheme val="major"/>
    </font>
    <font>
      <sz val="8"/>
      <name val="Calibri"/>
      <family val="2"/>
    </font>
    <font>
      <u/>
      <sz val="12"/>
      <color theme="10"/>
      <name val="Calibri"/>
      <family val="2"/>
    </font>
    <font>
      <sz val="12"/>
      <name val="Calibri"/>
      <family val="2"/>
      <scheme val="major"/>
    </font>
    <font>
      <sz val="12"/>
      <color theme="1"/>
      <name val="Calibri"/>
      <family val="2"/>
    </font>
    <font>
      <sz val="11"/>
      <color theme="1"/>
      <name val="Calibri"/>
      <family val="2"/>
    </font>
    <font>
      <sz val="12"/>
      <color theme="1"/>
      <name val="Calibri"/>
      <family val="2"/>
    </font>
    <font>
      <b/>
      <sz val="12"/>
      <color theme="1"/>
      <name val="Calibri"/>
      <family val="2"/>
    </font>
    <font>
      <sz val="11"/>
      <color rgb="FF000000"/>
      <name val="Calibri"/>
      <family val="2"/>
    </font>
    <font>
      <b/>
      <sz val="11"/>
      <color rgb="FF000000"/>
      <name val="Calibri"/>
      <family val="2"/>
    </font>
    <font>
      <sz val="11"/>
      <name val="Calibri"/>
      <family val="2"/>
    </font>
    <font>
      <u/>
      <sz val="11"/>
      <color rgb="FF0563C1"/>
      <name val="Calibri"/>
      <family val="2"/>
    </font>
    <font>
      <sz val="11"/>
      <color rgb="FF0563C1"/>
      <name val="Calibri"/>
      <family val="2"/>
    </font>
    <font>
      <u/>
      <sz val="11"/>
      <color rgb="FF1A0DAB"/>
      <name val="Calibri"/>
      <family val="2"/>
    </font>
    <font>
      <sz val="11"/>
      <color rgb="FF1A0DAB"/>
      <name val="Calibri"/>
      <family val="2"/>
    </font>
    <font>
      <sz val="11"/>
      <color theme="1"/>
      <name val="Calibri"/>
      <family val="2"/>
      <scheme val="major"/>
    </font>
    <font>
      <b/>
      <sz val="12"/>
      <color theme="1"/>
      <name val="Calibri"/>
      <family val="2"/>
      <scheme val="minor"/>
    </font>
    <font>
      <b/>
      <sz val="11"/>
      <color theme="1"/>
      <name val="Calibri"/>
      <family val="2"/>
      <scheme val="minor"/>
    </font>
    <font>
      <sz val="11"/>
      <color rgb="FF000000"/>
      <name val="Docs-Calibri"/>
    </font>
    <font>
      <i/>
      <sz val="11"/>
      <color rgb="FF000000"/>
      <name val="Calibri"/>
      <family val="2"/>
    </font>
    <font>
      <sz val="11"/>
      <color rgb="FF1F1F1F"/>
      <name val="&quot;Google Sans&quot;"/>
    </font>
    <font>
      <sz val="11"/>
      <color rgb="FFFF0000"/>
      <name val="Calibri"/>
      <family val="2"/>
    </font>
    <font>
      <u/>
      <sz val="11"/>
      <color rgb="FF0000FF"/>
      <name val="Calibri"/>
      <family val="2"/>
    </font>
    <font>
      <u/>
      <sz val="11"/>
      <color rgb="FF1155CC"/>
      <name val="Calibri"/>
      <family val="2"/>
    </font>
    <font>
      <b/>
      <sz val="12"/>
      <color theme="1"/>
      <name val="Arial"/>
      <family val="2"/>
    </font>
    <font>
      <sz val="11"/>
      <color rgb="FF000000"/>
      <name val="Arial"/>
      <family val="2"/>
    </font>
    <font>
      <u/>
      <sz val="11"/>
      <color theme="1"/>
      <name val="Calibri"/>
      <family val="2"/>
    </font>
    <font>
      <i/>
      <sz val="11"/>
      <color theme="1"/>
      <name val="Calibri"/>
      <family val="2"/>
    </font>
    <font>
      <sz val="11"/>
      <name val="Arial"/>
      <family val="2"/>
    </font>
    <font>
      <u/>
      <sz val="11"/>
      <color theme="10"/>
      <name val="Calibri"/>
      <family val="2"/>
    </font>
    <font>
      <sz val="11"/>
      <color rgb="FFFF0000"/>
      <name val="Calibri"/>
      <family val="2"/>
      <scheme val="minor"/>
    </font>
    <font>
      <b/>
      <sz val="11"/>
      <color rgb="FF000000"/>
      <name val="Calibri"/>
      <family val="2"/>
      <scheme val="minor"/>
    </font>
    <font>
      <sz val="11"/>
      <color rgb="FF000000"/>
      <name val="Calibri"/>
      <family val="2"/>
      <scheme val="minor"/>
    </font>
    <font>
      <u/>
      <sz val="11"/>
      <color rgb="FFD14836"/>
      <name val="Arial"/>
      <family val="2"/>
    </font>
    <font>
      <u/>
      <sz val="11"/>
      <color rgb="FF1155CC"/>
      <name val="Arial, sans-serif"/>
    </font>
    <font>
      <b/>
      <sz val="12"/>
      <color rgb="FF000000"/>
      <name val="Calibri"/>
      <family val="2"/>
      <scheme val="minor"/>
    </font>
    <font>
      <sz val="12"/>
      <color rgb="FF000000"/>
      <name val="Calibri"/>
      <family val="2"/>
      <scheme val="minor"/>
    </font>
    <font>
      <sz val="11"/>
      <color rgb="FF222222"/>
      <name val="Calibri"/>
      <family val="2"/>
      <scheme val="minor"/>
    </font>
    <font>
      <u/>
      <sz val="11"/>
      <color theme="10"/>
      <name val="Calibri"/>
      <family val="2"/>
      <scheme val="minor"/>
    </font>
    <font>
      <u/>
      <sz val="11"/>
      <color rgb="FF0563C1"/>
      <name val="Calibri"/>
      <family val="2"/>
      <scheme val="minor"/>
    </font>
    <font>
      <sz val="11"/>
      <name val="Calibri"/>
      <family val="2"/>
      <scheme val="minor"/>
    </font>
    <font>
      <sz val="12"/>
      <color theme="1"/>
      <name val="Calibri"/>
    </font>
  </fonts>
  <fills count="20">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B4C6E7"/>
        <bgColor rgb="FFB4C6E7"/>
      </patternFill>
    </fill>
    <fill>
      <patternFill patternType="solid">
        <fgColor rgb="FFD0CECE"/>
        <bgColor rgb="FFD0CECE"/>
      </patternFill>
    </fill>
    <fill>
      <patternFill patternType="solid">
        <fgColor rgb="FFD9D9D9"/>
        <bgColor rgb="FFD9D9D9"/>
      </patternFill>
    </fill>
    <fill>
      <patternFill patternType="solid">
        <fgColor rgb="FFD6DCE4"/>
        <bgColor rgb="FFD6DCE4"/>
      </patternFill>
    </fill>
    <fill>
      <patternFill patternType="solid">
        <fgColor rgb="FF3A3838"/>
        <bgColor rgb="FF3A3838"/>
      </patternFill>
    </fill>
    <fill>
      <patternFill patternType="solid">
        <fgColor rgb="FF262626"/>
        <bgColor rgb="FF262626"/>
      </patternFill>
    </fill>
    <fill>
      <patternFill patternType="solid">
        <fgColor theme="0" tint="-0.249977111117893"/>
        <bgColor indexed="64"/>
      </patternFill>
    </fill>
    <fill>
      <patternFill patternType="solid">
        <fgColor rgb="FFFFFF00"/>
        <bgColor indexed="64"/>
      </patternFill>
    </fill>
    <fill>
      <patternFill patternType="solid">
        <fgColor rgb="FFFFFFFF"/>
        <bgColor rgb="FFFFFFFF"/>
      </patternFill>
    </fill>
    <fill>
      <patternFill patternType="solid">
        <fgColor theme="4" tint="0.39997558519241921"/>
        <bgColor indexed="64"/>
      </patternFill>
    </fill>
    <fill>
      <patternFill patternType="solid">
        <fgColor theme="2" tint="-0.249977111117893"/>
        <bgColor rgb="FFCFE2F3"/>
      </patternFill>
    </fill>
    <fill>
      <patternFill patternType="solid">
        <fgColor theme="0"/>
        <bgColor indexed="64"/>
      </patternFill>
    </fill>
    <fill>
      <patternFill patternType="solid">
        <fgColor theme="0"/>
        <bgColor rgb="FFFFFF00"/>
      </patternFill>
    </fill>
    <fill>
      <patternFill patternType="solid">
        <fgColor theme="4" tint="0.79998168889431442"/>
        <bgColor indexed="64"/>
      </patternFill>
    </fill>
    <fill>
      <patternFill patternType="solid">
        <fgColor rgb="FFC9DAF8"/>
        <bgColor rgb="FFC9DAF8"/>
      </patternFill>
    </fill>
    <fill>
      <patternFill patternType="solid">
        <fgColor rgb="FFFFFFFF"/>
        <bgColor indexed="64"/>
      </patternFill>
    </fill>
  </fills>
  <borders count="47">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3" fillId="0" borderId="0" applyNumberFormat="0" applyFill="0" applyBorder="0" applyAlignment="0" applyProtection="0"/>
    <xf numFmtId="41" fontId="27" fillId="0" borderId="0" applyFont="0" applyFill="0" applyBorder="0" applyAlignment="0" applyProtection="0"/>
    <xf numFmtId="9" fontId="62" fillId="0" borderId="0" applyFont="0" applyFill="0" applyBorder="0" applyAlignment="0" applyProtection="0"/>
  </cellStyleXfs>
  <cellXfs count="495">
    <xf numFmtId="0" fontId="0" fillId="0" borderId="0" xfId="0"/>
    <xf numFmtId="0" fontId="7" fillId="2" borderId="1" xfId="0" applyFont="1" applyFill="1" applyBorder="1" applyAlignment="1">
      <alignment vertical="center"/>
    </xf>
    <xf numFmtId="0" fontId="0" fillId="2" borderId="1" xfId="0" applyFill="1" applyBorder="1"/>
    <xf numFmtId="0" fontId="0" fillId="0" borderId="0" xfId="0" applyAlignment="1">
      <alignment vertical="center"/>
    </xf>
    <xf numFmtId="0" fontId="8" fillId="2" borderId="1" xfId="0" applyFont="1" applyFill="1" applyBorder="1" applyAlignment="1">
      <alignment vertical="center"/>
    </xf>
    <xf numFmtId="0" fontId="9" fillId="2" borderId="1" xfId="0" applyFont="1" applyFill="1" applyBorder="1" applyAlignment="1">
      <alignment vertical="center"/>
    </xf>
    <xf numFmtId="0" fontId="7" fillId="2" borderId="4" xfId="0" applyFont="1" applyFill="1" applyBorder="1" applyAlignment="1">
      <alignment vertical="center"/>
    </xf>
    <xf numFmtId="0" fontId="0" fillId="2" borderId="4" xfId="0" applyFill="1" applyBorder="1"/>
    <xf numFmtId="0" fontId="12" fillId="2" borderId="1" xfId="0" applyFont="1" applyFill="1" applyBorder="1" applyAlignment="1">
      <alignment vertical="top"/>
    </xf>
    <xf numFmtId="0" fontId="13" fillId="2" borderId="1" xfId="0" applyFont="1" applyFill="1" applyBorder="1" applyAlignment="1">
      <alignment vertical="center"/>
    </xf>
    <xf numFmtId="0" fontId="7" fillId="3" borderId="1" xfId="0" applyFont="1" applyFill="1" applyBorder="1" applyAlignment="1">
      <alignment horizontal="left" vertical="center"/>
    </xf>
    <xf numFmtId="0" fontId="0" fillId="2" borderId="1" xfId="0" applyFill="1" applyBorder="1" applyAlignment="1">
      <alignment vertical="center"/>
    </xf>
    <xf numFmtId="0" fontId="7" fillId="2" borderId="1" xfId="0" applyFont="1" applyFill="1" applyBorder="1" applyAlignment="1">
      <alignment horizontal="left" vertical="center"/>
    </xf>
    <xf numFmtId="0" fontId="7" fillId="3" borderId="1" xfId="0" applyFont="1" applyFill="1" applyBorder="1" applyAlignment="1">
      <alignment vertical="center"/>
    </xf>
    <xf numFmtId="0" fontId="7" fillId="2" borderId="14" xfId="0" applyFont="1" applyFill="1" applyBorder="1" applyAlignment="1">
      <alignment vertical="center"/>
    </xf>
    <xf numFmtId="0" fontId="7" fillId="2" borderId="1" xfId="0" applyFont="1" applyFill="1" applyBorder="1" applyAlignment="1">
      <alignment horizontal="center" vertical="center"/>
    </xf>
    <xf numFmtId="0" fontId="12" fillId="2" borderId="1" xfId="0" applyFont="1" applyFill="1" applyBorder="1" applyAlignment="1">
      <alignment vertical="center"/>
    </xf>
    <xf numFmtId="0" fontId="0" fillId="0" borderId="0" xfId="0" applyAlignment="1">
      <alignment horizontal="center"/>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0" fillId="0" borderId="20" xfId="0" applyBorder="1" applyAlignment="1">
      <alignment horizontal="center"/>
    </xf>
    <xf numFmtId="0" fontId="0" fillId="0" borderId="20" xfId="0" applyBorder="1"/>
    <xf numFmtId="0" fontId="0" fillId="5" borderId="20" xfId="0" applyFill="1" applyBorder="1" applyAlignment="1">
      <alignment horizontal="center"/>
    </xf>
    <xf numFmtId="0" fontId="17" fillId="4" borderId="20"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9" fillId="0" borderId="0" xfId="0" applyFont="1" applyAlignment="1">
      <alignment vertical="center"/>
    </xf>
    <xf numFmtId="0" fontId="19" fillId="0" borderId="0" xfId="0" applyFont="1"/>
    <xf numFmtId="0" fontId="20" fillId="0" borderId="0" xfId="0" applyFont="1" applyAlignment="1">
      <alignment horizontal="left" vertical="top"/>
    </xf>
    <xf numFmtId="0" fontId="21" fillId="0" borderId="0" xfId="0" applyFont="1" applyAlignment="1">
      <alignment vertical="top" wrapText="1"/>
    </xf>
    <xf numFmtId="0" fontId="21" fillId="0" borderId="0" xfId="0" applyFont="1" applyAlignment="1">
      <alignment vertical="top"/>
    </xf>
    <xf numFmtId="0" fontId="21" fillId="0" borderId="0" xfId="0" applyFont="1"/>
    <xf numFmtId="0" fontId="20" fillId="10" borderId="36" xfId="0" applyFont="1" applyFill="1" applyBorder="1" applyAlignment="1">
      <alignment horizontal="center" vertical="top"/>
    </xf>
    <xf numFmtId="0" fontId="20" fillId="10" borderId="36" xfId="0" applyFont="1" applyFill="1" applyBorder="1" applyAlignment="1">
      <alignment horizontal="center" vertical="top" wrapText="1"/>
    </xf>
    <xf numFmtId="0" fontId="20" fillId="0" borderId="0" xfId="0" applyFont="1" applyAlignment="1">
      <alignment horizontal="center"/>
    </xf>
    <xf numFmtId="0" fontId="21" fillId="0" borderId="36" xfId="0" applyFont="1" applyBorder="1" applyAlignment="1">
      <alignment horizontal="center" vertical="top"/>
    </xf>
    <xf numFmtId="0" fontId="21" fillId="0" borderId="36" xfId="0" applyFont="1" applyBorder="1" applyAlignment="1">
      <alignment vertical="top" wrapText="1"/>
    </xf>
    <xf numFmtId="0" fontId="23" fillId="0" borderId="36" xfId="1" applyBorder="1" applyAlignment="1" applyProtection="1">
      <alignment horizontal="center" vertical="top"/>
    </xf>
    <xf numFmtId="0" fontId="24" fillId="0" borderId="0" xfId="0" applyFont="1"/>
    <xf numFmtId="0" fontId="21" fillId="0" borderId="0" xfId="0" applyFont="1" applyAlignment="1">
      <alignment horizontal="center" vertical="top"/>
    </xf>
    <xf numFmtId="0" fontId="7" fillId="0" borderId="0" xfId="0" applyFont="1" applyAlignment="1">
      <alignment vertical="center"/>
    </xf>
    <xf numFmtId="0" fontId="7" fillId="0" borderId="0" xfId="0" applyFont="1" applyAlignment="1">
      <alignment horizontal="left" vertical="center"/>
    </xf>
    <xf numFmtId="0" fontId="25" fillId="0" borderId="0" xfId="0" applyFont="1"/>
    <xf numFmtId="0" fontId="23" fillId="0" borderId="36" xfId="1" applyBorder="1" applyAlignment="1">
      <alignment horizontal="center" vertical="top"/>
    </xf>
    <xf numFmtId="0" fontId="6" fillId="0" borderId="36" xfId="0" applyFont="1" applyBorder="1"/>
    <xf numFmtId="0" fontId="6" fillId="0" borderId="36" xfId="0" applyFont="1" applyBorder="1" applyAlignment="1">
      <alignment horizontal="left"/>
    </xf>
    <xf numFmtId="0" fontId="28" fillId="3" borderId="13" xfId="0" applyFont="1" applyFill="1" applyBorder="1" applyAlignment="1">
      <alignment horizontal="left" vertical="center"/>
    </xf>
    <xf numFmtId="0" fontId="28" fillId="3" borderId="13" xfId="0" applyFont="1" applyFill="1" applyBorder="1" applyAlignment="1">
      <alignment vertical="center"/>
    </xf>
    <xf numFmtId="0" fontId="7" fillId="3" borderId="1" xfId="0" quotePrefix="1" applyFont="1" applyFill="1" applyBorder="1" applyAlignment="1">
      <alignment vertical="center"/>
    </xf>
    <xf numFmtId="0" fontId="25" fillId="0" borderId="0" xfId="0" applyFont="1" applyAlignment="1">
      <alignment vertical="center"/>
    </xf>
    <xf numFmtId="0" fontId="25" fillId="0" borderId="0" xfId="0" applyFont="1" applyAlignment="1">
      <alignment wrapText="1"/>
    </xf>
    <xf numFmtId="0" fontId="15" fillId="0" borderId="0" xfId="0" applyFont="1" applyAlignment="1">
      <alignment vertical="center"/>
    </xf>
    <xf numFmtId="0" fontId="25" fillId="0" borderId="0" xfId="0" applyFont="1" applyAlignment="1">
      <alignment horizontal="center"/>
    </xf>
    <xf numFmtId="0" fontId="29" fillId="12" borderId="30" xfId="0" applyFont="1" applyFill="1" applyBorder="1" applyAlignment="1">
      <alignment vertical="top" wrapText="1"/>
    </xf>
    <xf numFmtId="0" fontId="25" fillId="0" borderId="0" xfId="0" applyFont="1" applyAlignment="1">
      <alignment horizontal="right" wrapText="1"/>
    </xf>
    <xf numFmtId="0" fontId="0" fillId="0" borderId="0" xfId="0" applyAlignment="1">
      <alignment horizontal="center" wrapText="1"/>
    </xf>
    <xf numFmtId="164" fontId="16" fillId="0" borderId="20" xfId="0" applyNumberFormat="1" applyFont="1" applyBorder="1" applyAlignment="1">
      <alignment horizontal="center" vertical="center" wrapText="1"/>
    </xf>
    <xf numFmtId="0" fontId="17" fillId="0" borderId="0" xfId="0" applyFont="1" applyAlignment="1">
      <alignment vertical="center"/>
    </xf>
    <xf numFmtId="0" fontId="17" fillId="0" borderId="0" xfId="0" applyFont="1"/>
    <xf numFmtId="0" fontId="17" fillId="0" borderId="0" xfId="0" applyFont="1" applyAlignment="1">
      <alignment horizontal="left" vertical="center"/>
    </xf>
    <xf numFmtId="0" fontId="16" fillId="4" borderId="20"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0" xfId="0" applyFont="1" applyBorder="1" applyAlignment="1">
      <alignment vertical="center" wrapText="1"/>
    </xf>
    <xf numFmtId="0" fontId="17" fillId="0" borderId="21" xfId="0" applyFont="1" applyBorder="1" applyAlignment="1">
      <alignment horizontal="center" vertical="center" wrapText="1"/>
    </xf>
    <xf numFmtId="0" fontId="17" fillId="0" borderId="20" xfId="0" applyFont="1" applyBorder="1" applyAlignment="1">
      <alignment vertical="center"/>
    </xf>
    <xf numFmtId="164" fontId="17" fillId="0" borderId="20" xfId="2" applyNumberFormat="1" applyFont="1" applyBorder="1" applyAlignment="1">
      <alignment horizontal="center" vertical="center" wrapText="1"/>
    </xf>
    <xf numFmtId="9" fontId="17" fillId="0" borderId="20" xfId="0" applyNumberFormat="1" applyFont="1" applyBorder="1" applyAlignment="1">
      <alignment horizontal="center" vertical="center" wrapText="1"/>
    </xf>
    <xf numFmtId="9" fontId="17" fillId="0" borderId="21" xfId="0" applyNumberFormat="1" applyFont="1" applyBorder="1" applyAlignment="1">
      <alignment horizontal="center" vertical="center" wrapText="1"/>
    </xf>
    <xf numFmtId="164" fontId="17" fillId="0" borderId="20" xfId="0" applyNumberFormat="1" applyFont="1" applyBorder="1" applyAlignment="1">
      <alignment horizontal="center" vertical="center" wrapText="1"/>
    </xf>
    <xf numFmtId="0" fontId="29" fillId="0" borderId="20" xfId="0" applyFont="1" applyBorder="1" applyAlignment="1">
      <alignment vertical="top" wrapText="1"/>
    </xf>
    <xf numFmtId="0" fontId="29" fillId="0" borderId="20" xfId="0" applyFont="1" applyBorder="1" applyAlignment="1">
      <alignment horizontal="center" vertical="top" wrapText="1"/>
    </xf>
    <xf numFmtId="0" fontId="29" fillId="0" borderId="19" xfId="0" applyFont="1" applyBorder="1" applyAlignment="1">
      <alignment horizontal="left" vertical="top" wrapText="1"/>
    </xf>
    <xf numFmtId="0" fontId="29" fillId="0" borderId="19" xfId="0" applyFont="1" applyBorder="1" applyAlignment="1">
      <alignment horizontal="center" vertical="top" wrapText="1"/>
    </xf>
    <xf numFmtId="0" fontId="29" fillId="0" borderId="19" xfId="0" applyFont="1" applyBorder="1" applyAlignment="1">
      <alignment vertical="top" wrapText="1"/>
    </xf>
    <xf numFmtId="0" fontId="29" fillId="0" borderId="30" xfId="0" applyFont="1" applyBorder="1" applyAlignment="1">
      <alignment horizontal="center" vertical="top" wrapText="1"/>
    </xf>
    <xf numFmtId="0" fontId="14" fillId="0" borderId="19" xfId="0" applyFont="1" applyBorder="1" applyAlignment="1">
      <alignment horizontal="center"/>
    </xf>
    <xf numFmtId="0" fontId="0" fillId="0" borderId="0" xfId="0" applyAlignment="1">
      <alignment vertical="top"/>
    </xf>
    <xf numFmtId="0" fontId="25" fillId="0" borderId="0" xfId="0" applyFont="1" applyAlignment="1">
      <alignment vertical="top"/>
    </xf>
    <xf numFmtId="0" fontId="25" fillId="0" borderId="0" xfId="0" applyFont="1" applyAlignment="1">
      <alignment horizontal="center" vertical="center"/>
    </xf>
    <xf numFmtId="0" fontId="29" fillId="0" borderId="30"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center" vertical="center" wrapText="1"/>
    </xf>
    <xf numFmtId="0" fontId="17" fillId="0" borderId="0" xfId="0" applyFont="1" applyAlignment="1">
      <alignment wrapText="1"/>
    </xf>
    <xf numFmtId="0" fontId="17" fillId="0" borderId="0" xfId="0" applyFont="1" applyAlignment="1">
      <alignment horizontal="center" vertical="center" wrapText="1"/>
    </xf>
    <xf numFmtId="0" fontId="31" fillId="0" borderId="22" xfId="0" applyFont="1" applyBorder="1" applyAlignment="1">
      <alignment wrapText="1"/>
    </xf>
    <xf numFmtId="0" fontId="29" fillId="0" borderId="30" xfId="0" applyFont="1" applyBorder="1" applyAlignment="1">
      <alignment horizontal="center" wrapText="1"/>
    </xf>
    <xf numFmtId="0" fontId="36" fillId="0" borderId="0" xfId="0" applyFont="1" applyAlignment="1">
      <alignment wrapText="1"/>
    </xf>
    <xf numFmtId="0" fontId="29" fillId="0" borderId="0" xfId="0" applyFont="1" applyAlignment="1">
      <alignment horizontal="center" wrapText="1"/>
    </xf>
    <xf numFmtId="0" fontId="29" fillId="0" borderId="0" xfId="0" applyFont="1" applyAlignment="1">
      <alignment wrapText="1"/>
    </xf>
    <xf numFmtId="0" fontId="29" fillId="0" borderId="0" xfId="0" applyFont="1" applyAlignment="1">
      <alignment horizontal="right" wrapText="1"/>
    </xf>
    <xf numFmtId="0" fontId="17" fillId="0" borderId="0" xfId="0" applyFont="1" applyAlignment="1">
      <alignment horizontal="center" vertical="top" wrapText="1"/>
    </xf>
    <xf numFmtId="0" fontId="29" fillId="0" borderId="19" xfId="0" applyFont="1" applyBorder="1" applyAlignment="1">
      <alignment horizontal="center" wrapText="1"/>
    </xf>
    <xf numFmtId="0" fontId="29" fillId="0" borderId="31" xfId="0" applyFont="1" applyBorder="1" applyAlignment="1">
      <alignment horizontal="center" wrapText="1"/>
    </xf>
    <xf numFmtId="0" fontId="31" fillId="0" borderId="31" xfId="0" applyFont="1" applyBorder="1" applyAlignment="1">
      <alignment wrapText="1"/>
    </xf>
    <xf numFmtId="0" fontId="29" fillId="0" borderId="30" xfId="0" applyFont="1" applyBorder="1" applyAlignment="1">
      <alignment horizontal="right" wrapText="1"/>
    </xf>
    <xf numFmtId="0" fontId="5" fillId="0" borderId="0" xfId="0" applyFont="1" applyAlignment="1">
      <alignment horizontal="center" wrapText="1"/>
    </xf>
    <xf numFmtId="0" fontId="17" fillId="0" borderId="0" xfId="0" applyFont="1" applyAlignment="1">
      <alignment horizontal="center" wrapText="1"/>
    </xf>
    <xf numFmtId="0" fontId="29" fillId="0" borderId="23" xfId="0" applyFont="1" applyBorder="1" applyAlignment="1">
      <alignment horizontal="center" vertical="top" wrapText="1"/>
    </xf>
    <xf numFmtId="0" fontId="29" fillId="0" borderId="22" xfId="0" applyFont="1" applyBorder="1" applyAlignment="1">
      <alignment vertical="top" wrapText="1"/>
    </xf>
    <xf numFmtId="0" fontId="29" fillId="0" borderId="22" xfId="0" applyFont="1" applyBorder="1" applyAlignment="1">
      <alignment horizontal="center" vertical="top" wrapText="1"/>
    </xf>
    <xf numFmtId="0" fontId="29" fillId="0" borderId="28" xfId="0" applyFont="1" applyBorder="1" applyAlignment="1">
      <alignment horizontal="center" vertical="top" wrapText="1"/>
    </xf>
    <xf numFmtId="0" fontId="30" fillId="0" borderId="29" xfId="0" applyFont="1" applyBorder="1" applyAlignment="1">
      <alignment horizontal="left"/>
    </xf>
    <xf numFmtId="0" fontId="31" fillId="0" borderId="29" xfId="0" applyFont="1" applyBorder="1"/>
    <xf numFmtId="0" fontId="17" fillId="0" borderId="0" xfId="0" applyFont="1" applyAlignment="1">
      <alignment horizontal="center" vertical="top"/>
    </xf>
    <xf numFmtId="0" fontId="29" fillId="0" borderId="0" xfId="0" applyFont="1" applyAlignment="1">
      <alignment horizontal="left" vertical="top"/>
    </xf>
    <xf numFmtId="0" fontId="7" fillId="0" borderId="29" xfId="0" applyFont="1" applyBorder="1" applyAlignment="1">
      <alignment wrapText="1"/>
    </xf>
    <xf numFmtId="0" fontId="25" fillId="0" borderId="19" xfId="0" applyFont="1" applyBorder="1" applyAlignment="1">
      <alignment horizontal="center" wrapText="1"/>
    </xf>
    <xf numFmtId="0" fontId="25" fillId="0" borderId="30" xfId="0" applyFont="1" applyBorder="1" applyAlignment="1">
      <alignment horizontal="center" wrapText="1"/>
    </xf>
    <xf numFmtId="0" fontId="25" fillId="0" borderId="30" xfId="0" applyFont="1" applyBorder="1" applyAlignment="1">
      <alignment horizontal="right" wrapText="1"/>
    </xf>
    <xf numFmtId="0" fontId="37" fillId="0" borderId="0" xfId="0" applyFont="1" applyAlignment="1">
      <alignment vertical="center"/>
    </xf>
    <xf numFmtId="43" fontId="17" fillId="0" borderId="20" xfId="0" applyNumberFormat="1" applyFont="1" applyBorder="1" applyAlignment="1">
      <alignment vertical="center"/>
    </xf>
    <xf numFmtId="6" fontId="25" fillId="0" borderId="0" xfId="0" applyNumberFormat="1" applyFont="1"/>
    <xf numFmtId="6" fontId="17" fillId="0" borderId="0" xfId="0" applyNumberFormat="1" applyFont="1" applyAlignment="1">
      <alignment vertical="center"/>
    </xf>
    <xf numFmtId="2" fontId="0" fillId="0" borderId="0" xfId="0" applyNumberFormat="1"/>
    <xf numFmtId="0" fontId="17" fillId="5" borderId="36" xfId="0" applyFont="1" applyFill="1" applyBorder="1" applyAlignment="1">
      <alignment horizontal="center" vertical="center" wrapText="1"/>
    </xf>
    <xf numFmtId="0" fontId="29" fillId="5" borderId="36" xfId="0" applyFont="1" applyFill="1" applyBorder="1" applyAlignment="1">
      <alignment horizontal="center" vertical="center" wrapText="1"/>
    </xf>
    <xf numFmtId="0" fontId="17" fillId="0" borderId="20" xfId="0" applyFont="1" applyBorder="1" applyAlignment="1">
      <alignment horizontal="center" vertical="top" wrapText="1"/>
    </xf>
    <xf numFmtId="0" fontId="17" fillId="12" borderId="20" xfId="0" applyFont="1" applyFill="1" applyBorder="1" applyAlignment="1">
      <alignment vertical="top" wrapText="1"/>
    </xf>
    <xf numFmtId="0" fontId="17" fillId="12" borderId="20" xfId="0" applyFont="1" applyFill="1" applyBorder="1" applyAlignment="1">
      <alignment horizontal="left" vertical="top" wrapText="1"/>
    </xf>
    <xf numFmtId="0" fontId="17" fillId="12" borderId="20" xfId="0" applyFont="1" applyFill="1" applyBorder="1" applyAlignment="1">
      <alignment horizontal="center" vertical="top" wrapText="1"/>
    </xf>
    <xf numFmtId="0" fontId="17" fillId="12" borderId="19" xfId="0" applyFont="1" applyFill="1" applyBorder="1" applyAlignment="1">
      <alignment horizontal="center" vertical="top" wrapText="1"/>
    </xf>
    <xf numFmtId="0" fontId="29" fillId="12" borderId="20" xfId="0" applyFont="1" applyFill="1" applyBorder="1" applyAlignment="1">
      <alignment horizontal="center" vertical="top" wrapText="1"/>
    </xf>
    <xf numFmtId="0" fontId="29" fillId="12"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3" borderId="20" xfId="0" applyFont="1" applyFill="1" applyBorder="1" applyAlignment="1">
      <alignment vertical="top" wrapText="1"/>
    </xf>
    <xf numFmtId="0" fontId="17" fillId="0" borderId="20" xfId="0" quotePrefix="1" applyFont="1" applyBorder="1" applyAlignment="1">
      <alignment horizontal="center" vertical="top" wrapText="1"/>
    </xf>
    <xf numFmtId="0" fontId="17" fillId="6" borderId="36" xfId="0" applyFont="1" applyFill="1" applyBorder="1" applyAlignment="1">
      <alignment horizontal="center" vertical="center" wrapText="1"/>
    </xf>
    <xf numFmtId="0" fontId="29" fillId="0" borderId="22" xfId="0" applyFont="1" applyBorder="1" applyAlignment="1">
      <alignment horizontal="left" vertical="top" wrapText="1"/>
    </xf>
    <xf numFmtId="0" fontId="29" fillId="0" borderId="30" xfId="0" applyFont="1" applyBorder="1" applyAlignment="1">
      <alignment horizontal="left" vertical="top" wrapText="1"/>
    </xf>
    <xf numFmtId="0" fontId="29" fillId="0" borderId="20" xfId="0" applyFont="1" applyBorder="1" applyAlignment="1">
      <alignment horizontal="left" vertical="top" wrapText="1"/>
    </xf>
    <xf numFmtId="0" fontId="17" fillId="0" borderId="30" xfId="0" applyFont="1" applyBorder="1" applyAlignment="1">
      <alignment horizontal="left" vertical="top" wrapText="1"/>
    </xf>
    <xf numFmtId="0" fontId="17" fillId="5" borderId="36" xfId="0" applyFont="1" applyFill="1" applyBorder="1" applyAlignment="1">
      <alignment horizontal="right" vertical="center" wrapText="1"/>
    </xf>
    <xf numFmtId="2" fontId="29" fillId="0" borderId="22" xfId="0" applyNumberFormat="1" applyFont="1" applyBorder="1" applyAlignment="1">
      <alignment horizontal="right" vertical="top" wrapText="1"/>
    </xf>
    <xf numFmtId="2" fontId="29" fillId="0" borderId="30" xfId="0" applyNumberFormat="1" applyFont="1" applyBorder="1" applyAlignment="1">
      <alignment horizontal="right" vertical="top" wrapText="1"/>
    </xf>
    <xf numFmtId="0" fontId="17" fillId="0" borderId="30" xfId="0" applyFont="1" applyBorder="1" applyAlignment="1">
      <alignment vertical="top" wrapText="1"/>
    </xf>
    <xf numFmtId="2" fontId="29" fillId="0" borderId="0" xfId="0" applyNumberFormat="1" applyFont="1" applyAlignment="1">
      <alignment horizontal="right" vertical="top" wrapText="1"/>
    </xf>
    <xf numFmtId="0" fontId="39" fillId="0" borderId="0" xfId="0" applyFont="1" applyAlignment="1">
      <alignment horizontal="left" vertical="top" wrapText="1"/>
    </xf>
    <xf numFmtId="0" fontId="29" fillId="0" borderId="0" xfId="0" applyFont="1" applyAlignment="1">
      <alignment horizontal="left" vertical="top" wrapText="1"/>
    </xf>
    <xf numFmtId="2" fontId="29" fillId="0" borderId="19" xfId="0" applyNumberFormat="1" applyFont="1" applyBorder="1" applyAlignment="1">
      <alignment horizontal="right" vertical="top" wrapText="1"/>
    </xf>
    <xf numFmtId="2" fontId="29" fillId="0" borderId="20" xfId="0" applyNumberFormat="1" applyFont="1" applyBorder="1" applyAlignment="1">
      <alignment horizontal="right" vertical="top" wrapText="1"/>
    </xf>
    <xf numFmtId="0" fontId="40" fillId="0" borderId="30" xfId="0" applyFont="1" applyBorder="1" applyAlignment="1">
      <alignment horizontal="left" vertical="top" wrapText="1"/>
    </xf>
    <xf numFmtId="0" fontId="41" fillId="0" borderId="0" xfId="0" applyFont="1" applyAlignment="1">
      <alignment vertical="top" wrapText="1"/>
    </xf>
    <xf numFmtId="0" fontId="29" fillId="0" borderId="0" xfId="0" applyFont="1" applyAlignment="1">
      <alignment vertical="top" wrapText="1"/>
    </xf>
    <xf numFmtId="0" fontId="29" fillId="0" borderId="18" xfId="0" applyFont="1" applyBorder="1" applyAlignment="1">
      <alignment horizontal="left" vertical="top" wrapText="1"/>
    </xf>
    <xf numFmtId="0" fontId="29" fillId="0" borderId="28" xfId="0" applyFont="1" applyBorder="1" applyAlignment="1">
      <alignment horizontal="lef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29" fillId="0" borderId="43" xfId="0" applyFont="1" applyBorder="1" applyAlignment="1">
      <alignment horizontal="left" vertical="top" wrapText="1"/>
    </xf>
    <xf numFmtId="0" fontId="29" fillId="0" borderId="18" xfId="0" applyFont="1" applyBorder="1" applyAlignment="1">
      <alignment horizontal="center" vertical="top" wrapText="1"/>
    </xf>
    <xf numFmtId="0" fontId="42" fillId="0" borderId="43" xfId="0" applyFont="1" applyBorder="1" applyAlignment="1">
      <alignment vertical="top" wrapText="1"/>
    </xf>
    <xf numFmtId="0" fontId="29" fillId="0" borderId="27" xfId="0" applyFont="1" applyBorder="1" applyAlignment="1">
      <alignment horizontal="left" vertical="top" wrapText="1"/>
    </xf>
    <xf numFmtId="2" fontId="29" fillId="0" borderId="43" xfId="0" applyNumberFormat="1" applyFont="1" applyBorder="1" applyAlignment="1">
      <alignment horizontal="right" vertical="top" wrapText="1"/>
    </xf>
    <xf numFmtId="0" fontId="29" fillId="0" borderId="16" xfId="0" applyFont="1" applyBorder="1" applyAlignment="1">
      <alignment horizontal="center" vertical="top" wrapText="1"/>
    </xf>
    <xf numFmtId="0" fontId="42" fillId="0" borderId="27" xfId="0" applyFont="1" applyBorder="1" applyAlignment="1">
      <alignment vertical="top" wrapText="1"/>
    </xf>
    <xf numFmtId="0" fontId="42" fillId="0" borderId="27" xfId="0" applyFont="1" applyBorder="1" applyAlignment="1">
      <alignment horizontal="left" vertical="top" wrapText="1"/>
    </xf>
    <xf numFmtId="2" fontId="29" fillId="0" borderId="27" xfId="0" applyNumberFormat="1" applyFont="1" applyBorder="1" applyAlignment="1">
      <alignment horizontal="right" vertical="top" wrapText="1"/>
    </xf>
    <xf numFmtId="0" fontId="17" fillId="0" borderId="27" xfId="0" applyFont="1" applyBorder="1" applyAlignment="1">
      <alignment horizontal="left" vertical="top" wrapText="1"/>
    </xf>
    <xf numFmtId="0" fontId="17" fillId="0" borderId="22" xfId="0" applyFont="1" applyBorder="1" applyAlignment="1">
      <alignment horizontal="left" vertical="top" wrapText="1"/>
    </xf>
    <xf numFmtId="0" fontId="29" fillId="0" borderId="27" xfId="0" applyFont="1" applyBorder="1" applyAlignment="1">
      <alignment vertical="top" wrapText="1"/>
    </xf>
    <xf numFmtId="0" fontId="29" fillId="0" borderId="36" xfId="0" applyFont="1" applyBorder="1" applyAlignment="1">
      <alignment horizontal="center" vertical="top" wrapText="1"/>
    </xf>
    <xf numFmtId="0" fontId="29" fillId="0" borderId="36" xfId="0" applyFont="1" applyBorder="1" applyAlignment="1">
      <alignment horizontal="left" vertical="top" wrapText="1"/>
    </xf>
    <xf numFmtId="0" fontId="17" fillId="0" borderId="36" xfId="0" applyFont="1" applyBorder="1" applyAlignment="1">
      <alignment vertical="top" wrapText="1"/>
    </xf>
    <xf numFmtId="0" fontId="32" fillId="0" borderId="36" xfId="0" applyFont="1" applyBorder="1" applyAlignment="1">
      <alignment horizontal="left" vertical="top" wrapText="1"/>
    </xf>
    <xf numFmtId="0" fontId="43" fillId="0" borderId="36" xfId="0" applyFont="1" applyBorder="1" applyAlignment="1">
      <alignment horizontal="left" vertical="top" wrapText="1"/>
    </xf>
    <xf numFmtId="0" fontId="17" fillId="0" borderId="36" xfId="0" applyFont="1" applyBorder="1" applyAlignment="1">
      <alignment wrapText="1"/>
    </xf>
    <xf numFmtId="0" fontId="17" fillId="0" borderId="36" xfId="0" applyFont="1" applyBorder="1" applyAlignment="1">
      <alignment horizontal="center" vertical="top" wrapText="1"/>
    </xf>
    <xf numFmtId="0" fontId="33" fillId="0" borderId="36" xfId="0" applyFont="1" applyBorder="1" applyAlignment="1">
      <alignment horizontal="left" vertical="top" wrapText="1"/>
    </xf>
    <xf numFmtId="0" fontId="29" fillId="0" borderId="36" xfId="0" applyFont="1" applyBorder="1" applyAlignment="1">
      <alignment vertical="top" wrapText="1"/>
    </xf>
    <xf numFmtId="0" fontId="29" fillId="0" borderId="36" xfId="0" applyFont="1" applyBorder="1" applyAlignment="1">
      <alignment wrapText="1"/>
    </xf>
    <xf numFmtId="0" fontId="32" fillId="0" borderId="36" xfId="0" applyFont="1" applyBorder="1" applyAlignment="1">
      <alignment vertical="top" wrapText="1"/>
    </xf>
    <xf numFmtId="0" fontId="17" fillId="0" borderId="36" xfId="0" applyFont="1" applyBorder="1" applyAlignment="1">
      <alignment horizontal="center" vertical="center" wrapText="1"/>
    </xf>
    <xf numFmtId="0" fontId="17" fillId="0" borderId="36" xfId="0" applyFont="1" applyBorder="1" applyAlignment="1">
      <alignment horizontal="left" vertical="center" wrapText="1"/>
    </xf>
    <xf numFmtId="0" fontId="43" fillId="0" borderId="36" xfId="0" applyFont="1" applyBorder="1" applyAlignment="1">
      <alignment vertical="top" wrapText="1"/>
    </xf>
    <xf numFmtId="0" fontId="29" fillId="0" borderId="36" xfId="0" applyFont="1" applyBorder="1" applyAlignment="1">
      <alignment horizontal="left" wrapText="1"/>
    </xf>
    <xf numFmtId="0" fontId="17" fillId="0" borderId="36" xfId="0" applyFont="1" applyBorder="1" applyAlignment="1">
      <alignment vertical="center" wrapText="1"/>
    </xf>
    <xf numFmtId="0" fontId="29" fillId="0" borderId="36" xfId="0" applyFont="1" applyBorder="1" applyAlignment="1">
      <alignment horizontal="right" vertical="top" wrapText="1"/>
    </xf>
    <xf numFmtId="0" fontId="43" fillId="0" borderId="36" xfId="0" applyFont="1" applyBorder="1" applyAlignment="1">
      <alignment horizontal="left" vertical="center" wrapText="1"/>
    </xf>
    <xf numFmtId="0" fontId="29" fillId="0" borderId="22" xfId="0" applyFont="1" applyBorder="1" applyAlignment="1">
      <alignment horizontal="left" vertical="center" wrapText="1"/>
    </xf>
    <xf numFmtId="4" fontId="29" fillId="0" borderId="20" xfId="0" applyNumberFormat="1" applyFont="1" applyBorder="1" applyAlignment="1">
      <alignment horizontal="center" vertical="center" wrapText="1"/>
    </xf>
    <xf numFmtId="4" fontId="17" fillId="0" borderId="36" xfId="0" applyNumberFormat="1" applyFont="1" applyBorder="1" applyAlignment="1">
      <alignment horizontal="center" vertical="center" wrapText="1"/>
    </xf>
    <xf numFmtId="0" fontId="29" fillId="0" borderId="30" xfId="0" applyFont="1" applyBorder="1" applyAlignment="1">
      <alignment horizontal="left" vertical="center" wrapText="1"/>
    </xf>
    <xf numFmtId="4" fontId="29" fillId="0" borderId="19" xfId="0" applyNumberFormat="1" applyFont="1" applyBorder="1" applyAlignment="1">
      <alignment horizontal="center" vertical="center" wrapText="1"/>
    </xf>
    <xf numFmtId="0" fontId="17" fillId="0" borderId="30" xfId="0" applyFont="1" applyBorder="1" applyAlignment="1">
      <alignment horizontal="left" vertical="center" wrapText="1"/>
    </xf>
    <xf numFmtId="4" fontId="17" fillId="0" borderId="19" xfId="0" applyNumberFormat="1" applyFont="1" applyBorder="1" applyAlignment="1">
      <alignment horizontal="center" vertical="center" wrapText="1"/>
    </xf>
    <xf numFmtId="4" fontId="17" fillId="0" borderId="20" xfId="0" applyNumberFormat="1" applyFont="1" applyBorder="1" applyAlignment="1">
      <alignment horizontal="center" vertical="center" wrapText="1"/>
    </xf>
    <xf numFmtId="4" fontId="29" fillId="0" borderId="18" xfId="0" applyNumberFormat="1" applyFont="1" applyBorder="1" applyAlignment="1">
      <alignment horizontal="center" vertical="center" wrapText="1"/>
    </xf>
    <xf numFmtId="2" fontId="17" fillId="0" borderId="36" xfId="0" applyNumberFormat="1" applyFont="1" applyBorder="1" applyAlignment="1">
      <alignment horizontal="center" vertical="center" wrapText="1"/>
    </xf>
    <xf numFmtId="0" fontId="17" fillId="0" borderId="20" xfId="0" applyFont="1" applyBorder="1" applyAlignment="1">
      <alignment horizontal="left" vertical="top" wrapText="1"/>
    </xf>
    <xf numFmtId="0" fontId="17" fillId="0" borderId="19" xfId="0" applyFont="1" applyBorder="1" applyAlignment="1">
      <alignment horizontal="left" vertical="top" wrapText="1"/>
    </xf>
    <xf numFmtId="164" fontId="4" fillId="0" borderId="36" xfId="2" applyNumberFormat="1" applyFont="1" applyBorder="1" applyAlignment="1">
      <alignment horizontal="right" vertical="center" wrapText="1"/>
    </xf>
    <xf numFmtId="0" fontId="17" fillId="7" borderId="16" xfId="0" applyFont="1" applyFill="1" applyBorder="1" applyAlignment="1">
      <alignment horizontal="center" wrapText="1"/>
    </xf>
    <xf numFmtId="0" fontId="29" fillId="0" borderId="31" xfId="0" applyFont="1" applyBorder="1" applyAlignment="1">
      <alignment horizontal="center" vertical="top" wrapText="1"/>
    </xf>
    <xf numFmtId="0" fontId="29" fillId="0" borderId="29" xfId="0" applyFont="1" applyBorder="1" applyAlignment="1">
      <alignment horizontal="center" vertical="top" wrapText="1"/>
    </xf>
    <xf numFmtId="0" fontId="29" fillId="0" borderId="43" xfId="0" applyFont="1" applyBorder="1" applyAlignment="1">
      <alignment horizontal="center" vertical="top" wrapText="1"/>
    </xf>
    <xf numFmtId="0" fontId="17" fillId="4" borderId="20" xfId="0" applyFont="1" applyFill="1" applyBorder="1" applyAlignment="1">
      <alignment horizontal="center" vertical="center"/>
    </xf>
    <xf numFmtId="0" fontId="17" fillId="5" borderId="20" xfId="0" applyFont="1" applyFill="1" applyBorder="1" applyAlignment="1">
      <alignment horizontal="center"/>
    </xf>
    <xf numFmtId="0" fontId="17" fillId="0" borderId="20" xfId="0" applyFont="1" applyBorder="1" applyAlignment="1">
      <alignment horizontal="center"/>
    </xf>
    <xf numFmtId="0" fontId="17" fillId="0" borderId="20" xfId="0" applyFont="1" applyBorder="1"/>
    <xf numFmtId="0" fontId="17" fillId="8" borderId="20" xfId="0" applyFont="1" applyFill="1" applyBorder="1"/>
    <xf numFmtId="0" fontId="29" fillId="0" borderId="20" xfId="0" applyFont="1" applyBorder="1" applyAlignment="1">
      <alignment horizontal="center"/>
    </xf>
    <xf numFmtId="0" fontId="29" fillId="0" borderId="22" xfId="0" applyFont="1" applyBorder="1" applyAlignment="1">
      <alignment horizontal="center"/>
    </xf>
    <xf numFmtId="2" fontId="29" fillId="0" borderId="22" xfId="0" applyNumberFormat="1" applyFont="1" applyBorder="1" applyAlignment="1">
      <alignment horizontal="center"/>
    </xf>
    <xf numFmtId="0" fontId="29" fillId="0" borderId="22" xfId="0" applyFont="1" applyBorder="1"/>
    <xf numFmtId="0" fontId="29" fillId="0" borderId="19" xfId="0" applyFont="1" applyBorder="1" applyAlignment="1">
      <alignment horizontal="center"/>
    </xf>
    <xf numFmtId="0" fontId="29" fillId="8" borderId="30" xfId="0" applyFont="1" applyFill="1" applyBorder="1"/>
    <xf numFmtId="0" fontId="29" fillId="0" borderId="30" xfId="0" applyFont="1" applyBorder="1" applyAlignment="1">
      <alignment horizontal="center"/>
    </xf>
    <xf numFmtId="0" fontId="29" fillId="0" borderId="30" xfId="0" quotePrefix="1" applyFont="1" applyBorder="1" applyAlignment="1">
      <alignment horizontal="center"/>
    </xf>
    <xf numFmtId="0" fontId="17" fillId="9" borderId="20" xfId="0" applyFont="1" applyFill="1" applyBorder="1"/>
    <xf numFmtId="0" fontId="29" fillId="12" borderId="22" xfId="0" applyFont="1" applyFill="1" applyBorder="1" applyAlignment="1">
      <alignment horizontal="left"/>
    </xf>
    <xf numFmtId="0" fontId="29" fillId="12" borderId="30" xfId="0" applyFont="1" applyFill="1" applyBorder="1" applyAlignment="1">
      <alignment horizontal="left"/>
    </xf>
    <xf numFmtId="0" fontId="18" fillId="4" borderId="20"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29" fillId="0" borderId="20" xfId="0" applyFont="1" applyBorder="1" applyAlignment="1">
      <alignment horizontal="center" wrapText="1"/>
    </xf>
    <xf numFmtId="0" fontId="29" fillId="0" borderId="22" xfId="0" applyFont="1" applyBorder="1" applyAlignment="1">
      <alignment horizontal="center" wrapText="1"/>
    </xf>
    <xf numFmtId="0" fontId="29" fillId="12" borderId="22" xfId="0" applyFont="1" applyFill="1" applyBorder="1" applyAlignment="1">
      <alignment wrapText="1"/>
    </xf>
    <xf numFmtId="0" fontId="29" fillId="12" borderId="30" xfId="0" applyFont="1" applyFill="1" applyBorder="1" applyAlignment="1">
      <alignment wrapText="1"/>
    </xf>
    <xf numFmtId="0" fontId="29" fillId="12" borderId="22" xfId="0" applyFont="1" applyFill="1" applyBorder="1" applyAlignment="1">
      <alignment vertical="center" wrapText="1"/>
    </xf>
    <xf numFmtId="0" fontId="29" fillId="12" borderId="30" xfId="0" applyFont="1" applyFill="1" applyBorder="1" applyAlignment="1">
      <alignment vertical="center" wrapText="1"/>
    </xf>
    <xf numFmtId="0" fontId="17" fillId="0" borderId="20" xfId="0" applyFont="1" applyBorder="1" applyAlignment="1">
      <alignment horizontal="center" vertical="top"/>
    </xf>
    <xf numFmtId="0" fontId="17" fillId="0" borderId="20" xfId="0" applyFont="1" applyBorder="1" applyAlignment="1">
      <alignment vertical="top"/>
    </xf>
    <xf numFmtId="9" fontId="29" fillId="12" borderId="20" xfId="0" applyNumberFormat="1" applyFont="1" applyFill="1" applyBorder="1" applyAlignment="1">
      <alignment horizontal="center" vertical="top"/>
    </xf>
    <xf numFmtId="9" fontId="29" fillId="12" borderId="22" xfId="0" applyNumberFormat="1" applyFont="1" applyFill="1" applyBorder="1" applyAlignment="1">
      <alignment horizontal="center" vertical="top"/>
    </xf>
    <xf numFmtId="0" fontId="29" fillId="12" borderId="22" xfId="0" applyFont="1" applyFill="1" applyBorder="1" applyAlignment="1">
      <alignment vertical="top" wrapText="1"/>
    </xf>
    <xf numFmtId="9" fontId="29" fillId="12" borderId="19" xfId="0" applyNumberFormat="1" applyFont="1" applyFill="1" applyBorder="1" applyAlignment="1">
      <alignment horizontal="center" vertical="top"/>
    </xf>
    <xf numFmtId="9" fontId="29" fillId="12" borderId="30" xfId="0" applyNumberFormat="1" applyFont="1" applyFill="1" applyBorder="1" applyAlignment="1">
      <alignment horizontal="center" vertical="top"/>
    </xf>
    <xf numFmtId="9" fontId="29" fillId="0" borderId="30" xfId="0" applyNumberFormat="1" applyFont="1" applyBorder="1" applyAlignment="1">
      <alignment horizontal="center"/>
    </xf>
    <xf numFmtId="0" fontId="29" fillId="9" borderId="30" xfId="0" applyFont="1" applyFill="1" applyBorder="1"/>
    <xf numFmtId="0" fontId="45" fillId="0" borderId="0" xfId="0" applyFont="1" applyAlignment="1">
      <alignment horizontal="left" vertical="center"/>
    </xf>
    <xf numFmtId="0" fontId="17" fillId="0" borderId="20" xfId="0" applyFont="1" applyBorder="1" applyAlignment="1">
      <alignment horizontal="center" vertical="center"/>
    </xf>
    <xf numFmtId="0" fontId="17" fillId="0" borderId="20" xfId="0" applyFont="1" applyBorder="1" applyAlignment="1">
      <alignment wrapText="1"/>
    </xf>
    <xf numFmtId="0" fontId="17" fillId="4" borderId="16" xfId="0" applyFont="1" applyFill="1" applyBorder="1" applyAlignment="1">
      <alignment horizontal="center" vertical="center"/>
    </xf>
    <xf numFmtId="0" fontId="17" fillId="4" borderId="16" xfId="0" applyFont="1" applyFill="1" applyBorder="1" applyAlignment="1">
      <alignment horizontal="center" vertical="center" wrapText="1"/>
    </xf>
    <xf numFmtId="0" fontId="17" fillId="5" borderId="36" xfId="0" applyFont="1" applyFill="1" applyBorder="1" applyAlignment="1">
      <alignment horizontal="center"/>
    </xf>
    <xf numFmtId="0" fontId="17" fillId="0" borderId="36" xfId="0" applyFont="1" applyBorder="1" applyAlignment="1">
      <alignment horizontal="center"/>
    </xf>
    <xf numFmtId="0" fontId="17" fillId="0" borderId="36" xfId="0" applyFont="1" applyBorder="1"/>
    <xf numFmtId="0" fontId="17" fillId="5" borderId="16" xfId="0" applyFont="1" applyFill="1" applyBorder="1" applyAlignment="1">
      <alignment horizontal="center"/>
    </xf>
    <xf numFmtId="0" fontId="17" fillId="0" borderId="0" xfId="0" applyFont="1" applyAlignment="1">
      <alignment horizontal="center"/>
    </xf>
    <xf numFmtId="0" fontId="17" fillId="0" borderId="20" xfId="0" applyFont="1" applyBorder="1" applyAlignment="1">
      <alignment horizontal="left" wrapText="1"/>
    </xf>
    <xf numFmtId="0" fontId="17" fillId="0" borderId="33" xfId="0" applyFont="1" applyBorder="1" applyAlignment="1">
      <alignment wrapText="1"/>
    </xf>
    <xf numFmtId="0" fontId="17" fillId="0" borderId="35" xfId="0" applyFont="1" applyBorder="1" applyAlignment="1">
      <alignment vertical="center" wrapText="1"/>
    </xf>
    <xf numFmtId="0" fontId="17" fillId="0" borderId="35" xfId="0" applyFont="1" applyBorder="1" applyAlignment="1">
      <alignment wrapText="1"/>
    </xf>
    <xf numFmtId="0" fontId="17" fillId="0" borderId="16" xfId="0" applyFont="1" applyBorder="1" applyAlignment="1">
      <alignment vertical="top" wrapText="1"/>
    </xf>
    <xf numFmtId="0" fontId="17" fillId="0" borderId="16" xfId="0" applyFont="1" applyBorder="1" applyAlignment="1">
      <alignment horizontal="center" vertical="top" wrapText="1"/>
    </xf>
    <xf numFmtId="0" fontId="17" fillId="0" borderId="16" xfId="0" applyFont="1" applyBorder="1" applyAlignment="1">
      <alignment wrapText="1"/>
    </xf>
    <xf numFmtId="0" fontId="47" fillId="0" borderId="16" xfId="0" applyFont="1" applyBorder="1" applyAlignment="1">
      <alignment wrapText="1"/>
    </xf>
    <xf numFmtId="0" fontId="17" fillId="0" borderId="33" xfId="0" applyFont="1" applyBorder="1" applyAlignment="1">
      <alignment horizontal="center" wrapText="1"/>
    </xf>
    <xf numFmtId="0" fontId="17" fillId="0" borderId="19" xfId="0" applyFont="1" applyBorder="1" applyAlignment="1">
      <alignment wrapText="1"/>
    </xf>
    <xf numFmtId="0" fontId="17" fillId="0" borderId="19" xfId="0" applyFont="1" applyBorder="1" applyAlignment="1">
      <alignment horizontal="center" vertical="center" wrapText="1"/>
    </xf>
    <xf numFmtId="0" fontId="17" fillId="0" borderId="20" xfId="0" applyFont="1" applyBorder="1" applyAlignment="1">
      <alignment horizontal="center" wrapText="1"/>
    </xf>
    <xf numFmtId="0" fontId="17" fillId="5" borderId="16" xfId="0" applyFont="1" applyFill="1" applyBorder="1" applyAlignment="1">
      <alignment horizontal="center" vertical="center" wrapText="1"/>
    </xf>
    <xf numFmtId="0" fontId="17" fillId="12" borderId="36" xfId="0" applyFont="1" applyFill="1" applyBorder="1" applyAlignment="1">
      <alignment horizontal="center" vertical="top" wrapText="1"/>
    </xf>
    <xf numFmtId="0" fontId="17" fillId="12" borderId="36" xfId="0" applyFont="1" applyFill="1" applyBorder="1" applyAlignment="1">
      <alignment vertical="top" wrapText="1"/>
    </xf>
    <xf numFmtId="41" fontId="17" fillId="12" borderId="36" xfId="2" applyFont="1" applyFill="1" applyBorder="1" applyAlignment="1">
      <alignment vertical="top" wrapText="1"/>
    </xf>
    <xf numFmtId="165" fontId="17" fillId="12" borderId="36" xfId="0" applyNumberFormat="1" applyFont="1" applyFill="1" applyBorder="1" applyAlignment="1">
      <alignment vertical="top" wrapText="1"/>
    </xf>
    <xf numFmtId="41" fontId="17" fillId="12" borderId="36" xfId="2" applyFont="1" applyFill="1" applyBorder="1" applyAlignment="1">
      <alignment horizontal="left" vertical="top" wrapText="1"/>
    </xf>
    <xf numFmtId="0" fontId="32" fillId="12" borderId="36" xfId="0" applyFont="1" applyFill="1" applyBorder="1" applyAlignment="1">
      <alignment vertical="top" wrapText="1"/>
    </xf>
    <xf numFmtId="166" fontId="17" fillId="12" borderId="36" xfId="0" applyNumberFormat="1" applyFont="1" applyFill="1" applyBorder="1" applyAlignment="1">
      <alignment vertical="top" wrapText="1"/>
    </xf>
    <xf numFmtId="0" fontId="35" fillId="0" borderId="36" xfId="0" applyFont="1" applyBorder="1" applyAlignment="1">
      <alignment vertical="top" wrapText="1"/>
    </xf>
    <xf numFmtId="0" fontId="17" fillId="12" borderId="36" xfId="0" applyFont="1" applyFill="1" applyBorder="1" applyAlignment="1">
      <alignment horizontal="right" vertical="top" wrapText="1"/>
    </xf>
    <xf numFmtId="0" fontId="29" fillId="12" borderId="36" xfId="0" applyFont="1" applyFill="1" applyBorder="1" applyAlignment="1">
      <alignment vertical="top" wrapText="1"/>
    </xf>
    <xf numFmtId="0" fontId="17" fillId="0" borderId="36" xfId="0" applyFont="1" applyBorder="1" applyAlignment="1">
      <alignment horizontal="center" vertical="top"/>
    </xf>
    <xf numFmtId="0" fontId="32" fillId="0" borderId="36" xfId="0" applyFont="1" applyBorder="1" applyAlignment="1">
      <alignment wrapText="1"/>
    </xf>
    <xf numFmtId="0" fontId="17" fillId="0" borderId="36" xfId="0" applyFont="1" applyBorder="1" applyAlignment="1">
      <alignment vertical="top"/>
    </xf>
    <xf numFmtId="0" fontId="38" fillId="13" borderId="20" xfId="0" applyFont="1" applyFill="1" applyBorder="1" applyAlignment="1">
      <alignment horizontal="center"/>
    </xf>
    <xf numFmtId="0" fontId="4" fillId="14" borderId="20" xfId="0" applyFont="1" applyFill="1" applyBorder="1" applyAlignment="1">
      <alignment horizontal="center"/>
    </xf>
    <xf numFmtId="0" fontId="4" fillId="0" borderId="20" xfId="0" applyFont="1" applyBorder="1" applyAlignment="1">
      <alignment horizontal="center"/>
    </xf>
    <xf numFmtId="0" fontId="38" fillId="0" borderId="20" xfId="0" applyFont="1" applyBorder="1" applyAlignment="1">
      <alignment horizontal="center"/>
    </xf>
    <xf numFmtId="0" fontId="17" fillId="0" borderId="30" xfId="0" applyFont="1" applyBorder="1" applyAlignment="1">
      <alignment horizontal="center" vertical="top" wrapText="1"/>
    </xf>
    <xf numFmtId="0" fontId="17" fillId="0" borderId="30" xfId="0" applyFont="1" applyBorder="1" applyAlignment="1">
      <alignment vertical="top"/>
    </xf>
    <xf numFmtId="0" fontId="17" fillId="15" borderId="30" xfId="0" applyFont="1" applyFill="1" applyBorder="1" applyAlignment="1">
      <alignment horizontal="center" vertical="top" wrapText="1"/>
    </xf>
    <xf numFmtId="0" fontId="17" fillId="15" borderId="30" xfId="0" applyFont="1" applyFill="1" applyBorder="1" applyAlignment="1">
      <alignment vertical="top" wrapText="1"/>
    </xf>
    <xf numFmtId="0" fontId="17" fillId="15" borderId="30" xfId="0" applyFont="1" applyFill="1" applyBorder="1" applyAlignment="1">
      <alignment horizontal="left" vertical="top"/>
    </xf>
    <xf numFmtId="0" fontId="29" fillId="15" borderId="30" xfId="0" applyFont="1" applyFill="1" applyBorder="1" applyAlignment="1">
      <alignment vertical="top" wrapText="1"/>
    </xf>
    <xf numFmtId="0" fontId="17" fillId="15" borderId="30" xfId="0" applyFont="1" applyFill="1" applyBorder="1" applyAlignment="1">
      <alignment horizontal="center" vertical="top"/>
    </xf>
    <xf numFmtId="0" fontId="33" fillId="0" borderId="36" xfId="0" applyFont="1" applyBorder="1" applyAlignment="1">
      <alignment vertical="top" wrapText="1"/>
    </xf>
    <xf numFmtId="0" fontId="17" fillId="15" borderId="30" xfId="0" applyFont="1" applyFill="1" applyBorder="1" applyAlignment="1">
      <alignment vertical="top"/>
    </xf>
    <xf numFmtId="0" fontId="34" fillId="0" borderId="36" xfId="0" applyFont="1" applyBorder="1" applyAlignment="1">
      <alignment vertical="top" wrapText="1"/>
    </xf>
    <xf numFmtId="49" fontId="17" fillId="15" borderId="30" xfId="0" applyNumberFormat="1" applyFont="1" applyFill="1" applyBorder="1" applyAlignment="1">
      <alignment horizontal="center" vertical="top" wrapText="1"/>
    </xf>
    <xf numFmtId="0" fontId="17" fillId="0" borderId="30" xfId="0" applyFont="1" applyBorder="1" applyAlignment="1">
      <alignment horizontal="center" vertical="top"/>
    </xf>
    <xf numFmtId="17" fontId="17" fillId="0" borderId="30" xfId="0" applyNumberFormat="1" applyFont="1" applyBorder="1" applyAlignment="1">
      <alignment horizontal="center" vertical="top" wrapText="1"/>
    </xf>
    <xf numFmtId="0" fontId="17" fillId="0" borderId="22" xfId="0" applyFont="1" applyBorder="1" applyAlignment="1">
      <alignment horizontal="center" vertical="top" wrapText="1"/>
    </xf>
    <xf numFmtId="0" fontId="17" fillId="15" borderId="22" xfId="0" applyFont="1" applyFill="1" applyBorder="1" applyAlignment="1">
      <alignment horizontal="center" vertical="top" wrapText="1"/>
    </xf>
    <xf numFmtId="0" fontId="17" fillId="15" borderId="20" xfId="0" applyFont="1" applyFill="1" applyBorder="1" applyAlignment="1">
      <alignment horizontal="center" vertical="top" wrapText="1"/>
    </xf>
    <xf numFmtId="0" fontId="17" fillId="15" borderId="20" xfId="0" applyFont="1" applyFill="1" applyBorder="1" applyAlignment="1">
      <alignment vertical="top" wrapText="1"/>
    </xf>
    <xf numFmtId="0" fontId="32" fillId="15" borderId="36" xfId="0" applyFont="1" applyFill="1" applyBorder="1" applyAlignment="1">
      <alignment vertical="top" wrapText="1"/>
    </xf>
    <xf numFmtId="0" fontId="17" fillId="0" borderId="44" xfId="0" applyFont="1" applyBorder="1" applyAlignment="1">
      <alignment horizontal="center" vertical="center"/>
    </xf>
    <xf numFmtId="0" fontId="50" fillId="0" borderId="36" xfId="1" applyFont="1" applyBorder="1" applyAlignment="1">
      <alignment vertical="top" wrapText="1"/>
    </xf>
    <xf numFmtId="0" fontId="17" fillId="0" borderId="36" xfId="0" applyFont="1" applyBorder="1" applyAlignment="1">
      <alignment horizontal="center" vertical="center"/>
    </xf>
    <xf numFmtId="0" fontId="17" fillId="15" borderId="36" xfId="0" applyFont="1" applyFill="1" applyBorder="1"/>
    <xf numFmtId="0" fontId="17" fillId="15" borderId="36" xfId="0" applyFont="1" applyFill="1" applyBorder="1" applyAlignment="1">
      <alignment horizontal="center" vertical="center"/>
    </xf>
    <xf numFmtId="0" fontId="17" fillId="16" borderId="30" xfId="0" applyFont="1" applyFill="1" applyBorder="1" applyAlignment="1">
      <alignment vertical="top" wrapText="1"/>
    </xf>
    <xf numFmtId="0" fontId="17" fillId="16" borderId="30" xfId="0" applyFont="1" applyFill="1" applyBorder="1" applyAlignment="1">
      <alignment vertical="top"/>
    </xf>
    <xf numFmtId="0" fontId="50" fillId="0" borderId="36" xfId="1" applyFont="1" applyBorder="1" applyAlignment="1">
      <alignment wrapText="1"/>
    </xf>
    <xf numFmtId="0" fontId="0" fillId="0" borderId="0" xfId="0" applyAlignment="1">
      <alignment horizontal="center" vertical="top" wrapText="1"/>
    </xf>
    <xf numFmtId="167" fontId="17" fillId="0" borderId="20" xfId="2" applyNumberFormat="1" applyFont="1" applyBorder="1" applyAlignment="1">
      <alignment horizontal="center" vertical="center" wrapText="1"/>
    </xf>
    <xf numFmtId="167" fontId="25" fillId="0" borderId="20" xfId="2" applyNumberFormat="1" applyFont="1" applyBorder="1" applyAlignment="1">
      <alignment horizontal="center" vertical="center" wrapText="1"/>
    </xf>
    <xf numFmtId="1" fontId="29" fillId="0" borderId="36" xfId="0" applyNumberFormat="1" applyFont="1" applyBorder="1" applyAlignment="1">
      <alignment horizontal="left" vertical="top" wrapText="1"/>
    </xf>
    <xf numFmtId="0" fontId="17" fillId="0" borderId="36" xfId="0" applyFont="1" applyBorder="1" applyAlignment="1">
      <alignment horizontal="left" vertical="top" wrapText="1"/>
    </xf>
    <xf numFmtId="0" fontId="17" fillId="0" borderId="13" xfId="0" applyFont="1" applyBorder="1" applyAlignment="1">
      <alignment horizontal="center" vertical="center"/>
    </xf>
    <xf numFmtId="0" fontId="50" fillId="0" borderId="13" xfId="1" applyFont="1" applyBorder="1" applyAlignment="1">
      <alignment wrapText="1"/>
    </xf>
    <xf numFmtId="0" fontId="17" fillId="0" borderId="13" xfId="0" applyFont="1" applyBorder="1" applyAlignment="1">
      <alignment horizontal="center" vertical="top" wrapText="1"/>
    </xf>
    <xf numFmtId="0" fontId="17" fillId="0" borderId="13" xfId="0" applyFont="1" applyBorder="1" applyAlignment="1">
      <alignment vertical="top" wrapText="1"/>
    </xf>
    <xf numFmtId="0" fontId="17" fillId="0" borderId="13" xfId="0" applyFont="1" applyBorder="1"/>
    <xf numFmtId="0" fontId="17" fillId="0" borderId="37" xfId="0" applyFont="1" applyBorder="1" applyAlignment="1">
      <alignment horizontal="center" vertical="center"/>
    </xf>
    <xf numFmtId="0" fontId="50" fillId="0" borderId="46" xfId="1" applyFont="1" applyBorder="1" applyAlignment="1">
      <alignment wrapText="1"/>
    </xf>
    <xf numFmtId="0" fontId="17" fillId="0" borderId="27" xfId="0" applyFont="1" applyBorder="1" applyAlignment="1">
      <alignment horizontal="center" vertical="top" wrapText="1"/>
    </xf>
    <xf numFmtId="0" fontId="17" fillId="0" borderId="46" xfId="0" applyFont="1" applyBorder="1"/>
    <xf numFmtId="0" fontId="17" fillId="0" borderId="46" xfId="0" applyFont="1" applyBorder="1" applyAlignment="1">
      <alignment horizontal="center" vertical="center"/>
    </xf>
    <xf numFmtId="0" fontId="25" fillId="0" borderId="36" xfId="0" applyFont="1" applyBorder="1" applyAlignment="1">
      <alignment wrapText="1"/>
    </xf>
    <xf numFmtId="0" fontId="23" fillId="0" borderId="36" xfId="1" applyBorder="1" applyAlignment="1">
      <alignment wrapText="1"/>
    </xf>
    <xf numFmtId="0" fontId="17" fillId="0" borderId="36" xfId="0" applyFont="1" applyBorder="1" applyAlignment="1">
      <alignment horizontal="center" wrapText="1"/>
    </xf>
    <xf numFmtId="0" fontId="23" fillId="0" borderId="36" xfId="1" applyFill="1" applyBorder="1" applyAlignment="1">
      <alignment wrapText="1"/>
    </xf>
    <xf numFmtId="0" fontId="50" fillId="11" borderId="36" xfId="1" applyFont="1" applyFill="1" applyBorder="1" applyAlignment="1">
      <alignment vertical="top" wrapText="1"/>
    </xf>
    <xf numFmtId="0" fontId="29" fillId="11" borderId="30" xfId="0" applyFont="1" applyFill="1" applyBorder="1" applyAlignment="1">
      <alignment horizontal="left" vertical="top" wrapText="1"/>
    </xf>
    <xf numFmtId="0" fontId="31" fillId="0" borderId="13" xfId="0" applyFont="1" applyBorder="1" applyAlignment="1">
      <alignment wrapText="1"/>
    </xf>
    <xf numFmtId="0" fontId="16" fillId="4" borderId="13" xfId="0" applyFont="1" applyFill="1" applyBorder="1" applyAlignment="1">
      <alignment horizontal="center" vertical="center" wrapText="1"/>
    </xf>
    <xf numFmtId="0" fontId="31" fillId="0" borderId="13" xfId="0" applyFont="1" applyBorder="1" applyAlignment="1">
      <alignment horizontal="center" wrapText="1"/>
    </xf>
    <xf numFmtId="0" fontId="52" fillId="17" borderId="36" xfId="0" applyFont="1" applyFill="1" applyBorder="1" applyAlignment="1">
      <alignment horizontal="center" vertical="center" wrapText="1"/>
    </xf>
    <xf numFmtId="0" fontId="17" fillId="0" borderId="23" xfId="0" applyFont="1" applyBorder="1" applyAlignment="1">
      <alignment horizontal="center" vertical="top"/>
    </xf>
    <xf numFmtId="0" fontId="53" fillId="0" borderId="36" xfId="0" applyFont="1" applyBorder="1" applyAlignment="1">
      <alignment horizontal="center" vertical="top" wrapText="1"/>
    </xf>
    <xf numFmtId="0" fontId="50" fillId="0" borderId="36" xfId="0" applyFont="1" applyBorder="1" applyAlignment="1">
      <alignment vertical="top" wrapText="1"/>
    </xf>
    <xf numFmtId="0" fontId="54" fillId="12" borderId="36" xfId="0" applyFont="1" applyFill="1" applyBorder="1" applyAlignment="1">
      <alignment horizontal="left" vertical="top" wrapText="1"/>
    </xf>
    <xf numFmtId="0" fontId="50" fillId="0" borderId="36" xfId="0" applyFont="1" applyBorder="1" applyAlignment="1">
      <alignment horizontal="center" vertical="top" wrapText="1"/>
    </xf>
    <xf numFmtId="0" fontId="23" fillId="0" borderId="36" xfId="1" applyBorder="1" applyAlignment="1">
      <alignment vertical="top" wrapText="1"/>
    </xf>
    <xf numFmtId="0" fontId="50" fillId="0" borderId="36" xfId="0" applyFont="1" applyBorder="1" applyAlignment="1">
      <alignment horizontal="left" vertical="top" wrapText="1"/>
    </xf>
    <xf numFmtId="0" fontId="50" fillId="12" borderId="36" xfId="0" applyFont="1" applyFill="1" applyBorder="1" applyAlignment="1">
      <alignment vertical="top" wrapText="1"/>
    </xf>
    <xf numFmtId="0" fontId="33" fillId="0" borderId="36" xfId="0" applyFont="1" applyBorder="1" applyAlignment="1">
      <alignment horizontal="center" vertical="top" wrapText="1"/>
    </xf>
    <xf numFmtId="0" fontId="43" fillId="0" borderId="36" xfId="0" applyFont="1" applyBorder="1" applyAlignment="1">
      <alignment horizontal="center" vertical="top" wrapText="1"/>
    </xf>
    <xf numFmtId="0" fontId="17" fillId="0" borderId="25" xfId="0" applyFont="1" applyBorder="1" applyAlignment="1">
      <alignment horizontal="center" vertical="top"/>
    </xf>
    <xf numFmtId="0" fontId="17" fillId="0" borderId="46" xfId="0" applyFont="1" applyBorder="1" applyAlignment="1">
      <alignment vertical="top" wrapText="1"/>
    </xf>
    <xf numFmtId="0" fontId="17" fillId="0" borderId="46" xfId="0" applyFont="1" applyBorder="1" applyAlignment="1">
      <alignment horizontal="center" vertical="top"/>
    </xf>
    <xf numFmtId="0" fontId="17" fillId="0" borderId="46" xfId="0" applyFont="1" applyBorder="1" applyAlignment="1">
      <alignment horizontal="center" vertical="top" wrapText="1"/>
    </xf>
    <xf numFmtId="0" fontId="53" fillId="0" borderId="46" xfId="0" applyFont="1" applyBorder="1" applyAlignment="1">
      <alignment horizontal="center" vertical="top" wrapText="1"/>
    </xf>
    <xf numFmtId="0" fontId="43" fillId="0" borderId="46" xfId="0" applyFont="1" applyBorder="1" applyAlignment="1">
      <alignment vertical="top" wrapText="1"/>
    </xf>
    <xf numFmtId="0" fontId="53" fillId="0" borderId="36" xfId="0" applyFont="1" applyBorder="1" applyAlignment="1">
      <alignment horizontal="center" vertical="center" wrapText="1"/>
    </xf>
    <xf numFmtId="0" fontId="51" fillId="0" borderId="36" xfId="0" applyFont="1" applyBorder="1" applyAlignment="1">
      <alignment horizontal="center" vertical="top" wrapText="1"/>
    </xf>
    <xf numFmtId="0" fontId="51" fillId="0" borderId="36" xfId="0" applyFont="1" applyBorder="1" applyAlignment="1">
      <alignment horizontal="center" vertical="center" wrapText="1"/>
    </xf>
    <xf numFmtId="0" fontId="53" fillId="0" borderId="0" xfId="0" applyFont="1" applyAlignment="1">
      <alignment horizontal="center" vertical="center" wrapText="1"/>
    </xf>
    <xf numFmtId="0" fontId="51" fillId="0" borderId="0" xfId="0" applyFont="1" applyAlignment="1">
      <alignment horizontal="center" vertical="top" wrapText="1"/>
    </xf>
    <xf numFmtId="0" fontId="51" fillId="0" borderId="0" xfId="0" applyFont="1" applyAlignment="1">
      <alignment horizontal="center" vertical="center" wrapText="1"/>
    </xf>
    <xf numFmtId="0" fontId="37" fillId="0" borderId="36" xfId="0" applyFont="1" applyBorder="1" applyAlignment="1">
      <alignment horizontal="left" vertical="center" wrapText="1"/>
    </xf>
    <xf numFmtId="0" fontId="37" fillId="0" borderId="36" xfId="0" applyFont="1" applyBorder="1" applyAlignment="1">
      <alignment horizontal="center" vertical="center" wrapText="1"/>
    </xf>
    <xf numFmtId="0" fontId="56" fillId="0" borderId="36" xfId="0" applyFont="1" applyBorder="1" applyAlignment="1">
      <alignment horizontal="center" vertical="center" wrapText="1"/>
    </xf>
    <xf numFmtId="0" fontId="6" fillId="0" borderId="36" xfId="0" applyFont="1" applyBorder="1" applyAlignment="1">
      <alignment wrapText="1"/>
    </xf>
    <xf numFmtId="1" fontId="6" fillId="0" borderId="36" xfId="0" applyNumberFormat="1" applyFont="1" applyBorder="1" applyAlignment="1">
      <alignment horizontal="center"/>
    </xf>
    <xf numFmtId="0" fontId="57" fillId="0" borderId="36" xfId="0" applyFont="1" applyBorder="1" applyAlignment="1">
      <alignment horizontal="center" vertical="center" wrapText="1"/>
    </xf>
    <xf numFmtId="0" fontId="57" fillId="0" borderId="36" xfId="0" applyFont="1" applyBorder="1" applyAlignment="1">
      <alignment horizontal="left" vertical="top" wrapText="1"/>
    </xf>
    <xf numFmtId="1" fontId="56" fillId="0" borderId="36" xfId="0" applyNumberFormat="1" applyFont="1" applyBorder="1" applyAlignment="1">
      <alignment horizontal="center" vertical="center" wrapText="1"/>
    </xf>
    <xf numFmtId="0" fontId="38" fillId="0" borderId="36" xfId="0" applyFont="1" applyBorder="1" applyAlignment="1">
      <alignment horizontal="center" vertical="center"/>
    </xf>
    <xf numFmtId="0" fontId="38" fillId="0" borderId="36" xfId="0" applyFont="1" applyBorder="1" applyAlignment="1">
      <alignment horizontal="center" vertical="center" wrapText="1"/>
    </xf>
    <xf numFmtId="1" fontId="38" fillId="0" borderId="36" xfId="0" applyNumberFormat="1" applyFont="1" applyBorder="1" applyAlignment="1">
      <alignment horizontal="center" vertical="center" wrapText="1"/>
    </xf>
    <xf numFmtId="0" fontId="3" fillId="18" borderId="46" xfId="0" applyFont="1" applyFill="1" applyBorder="1" applyAlignment="1">
      <alignment horizontal="center" vertical="center"/>
    </xf>
    <xf numFmtId="0" fontId="3" fillId="18" borderId="46" xfId="0" applyFont="1" applyFill="1" applyBorder="1" applyAlignment="1">
      <alignment horizontal="center" vertical="center" wrapText="1"/>
    </xf>
    <xf numFmtId="1" fontId="3" fillId="17" borderId="46" xfId="0" applyNumberFormat="1" applyFont="1" applyFill="1" applyBorder="1" applyAlignment="1">
      <alignment horizontal="center" vertical="top" wrapText="1"/>
    </xf>
    <xf numFmtId="0" fontId="3" fillId="17" borderId="46" xfId="0" applyFont="1" applyFill="1" applyBorder="1" applyAlignment="1">
      <alignment horizontal="center" vertical="center" wrapText="1"/>
    </xf>
    <xf numFmtId="0" fontId="3" fillId="17" borderId="46" xfId="0" applyFont="1" applyFill="1" applyBorder="1" applyAlignment="1">
      <alignment horizontal="center" vertical="top" wrapText="1"/>
    </xf>
    <xf numFmtId="0" fontId="53" fillId="19" borderId="36" xfId="0" applyFont="1" applyFill="1" applyBorder="1" applyAlignment="1">
      <alignment horizontal="center" vertical="top" wrapText="1"/>
    </xf>
    <xf numFmtId="0" fontId="58" fillId="19" borderId="36" xfId="0" applyFont="1" applyFill="1" applyBorder="1" applyAlignment="1">
      <alignment vertical="top" wrapText="1"/>
    </xf>
    <xf numFmtId="0" fontId="53" fillId="19" borderId="36" xfId="0" applyFont="1" applyFill="1" applyBorder="1" applyAlignment="1">
      <alignment vertical="top" wrapText="1"/>
    </xf>
    <xf numFmtId="0" fontId="59" fillId="19" borderId="36" xfId="1" applyFont="1" applyFill="1" applyBorder="1" applyAlignment="1">
      <alignment vertical="top" wrapText="1"/>
    </xf>
    <xf numFmtId="0" fontId="53" fillId="0" borderId="36" xfId="0" applyFont="1" applyBorder="1" applyAlignment="1">
      <alignment vertical="top" wrapText="1"/>
    </xf>
    <xf numFmtId="0" fontId="59" fillId="0" borderId="36" xfId="1" applyFont="1" applyBorder="1" applyAlignment="1">
      <alignment vertical="top" wrapText="1"/>
    </xf>
    <xf numFmtId="0" fontId="53" fillId="0" borderId="36" xfId="0" applyFont="1" applyBorder="1" applyAlignment="1">
      <alignment wrapText="1"/>
    </xf>
    <xf numFmtId="0" fontId="60" fillId="0" borderId="36" xfId="0" applyFont="1" applyBorder="1" applyAlignment="1">
      <alignment horizontal="left"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61" fillId="0" borderId="36" xfId="0" applyFont="1" applyBorder="1" applyAlignment="1">
      <alignment horizontal="center" vertical="top" wrapText="1"/>
    </xf>
    <xf numFmtId="1" fontId="3" fillId="0" borderId="36" xfId="0" applyNumberFormat="1" applyFont="1" applyBorder="1" applyAlignment="1">
      <alignment horizontal="center" vertical="top" wrapText="1"/>
    </xf>
    <xf numFmtId="0" fontId="53" fillId="0" borderId="36" xfId="0" applyFont="1" applyBorder="1" applyAlignment="1">
      <alignment vertical="top"/>
    </xf>
    <xf numFmtId="0" fontId="3" fillId="0" borderId="36" xfId="0" applyFont="1" applyBorder="1" applyAlignment="1">
      <alignment wrapText="1"/>
    </xf>
    <xf numFmtId="0" fontId="61" fillId="0" borderId="36" xfId="0" applyFont="1" applyBorder="1" applyAlignment="1">
      <alignment horizontal="left" vertical="top" wrapText="1"/>
    </xf>
    <xf numFmtId="0" fontId="3" fillId="0" borderId="36" xfId="0" applyFont="1" applyBorder="1" applyAlignment="1">
      <alignment horizontal="center" vertical="top"/>
    </xf>
    <xf numFmtId="0" fontId="3" fillId="0" borderId="36" xfId="0" applyFont="1" applyBorder="1" applyAlignment="1">
      <alignment vertical="top"/>
    </xf>
    <xf numFmtId="0" fontId="2" fillId="0" borderId="36" xfId="0" applyFont="1" applyBorder="1" applyAlignment="1">
      <alignment vertical="top" wrapText="1"/>
    </xf>
    <xf numFmtId="1" fontId="2" fillId="0" borderId="36" xfId="0" applyNumberFormat="1" applyFont="1" applyBorder="1" applyAlignment="1">
      <alignment horizontal="left" vertical="top" wrapText="1"/>
    </xf>
    <xf numFmtId="0" fontId="2" fillId="0" borderId="36" xfId="0" applyFont="1" applyBorder="1" applyAlignment="1">
      <alignment horizontal="center" vertical="top" wrapText="1"/>
    </xf>
    <xf numFmtId="1" fontId="2" fillId="0" borderId="36" xfId="0" applyNumberFormat="1" applyFont="1" applyBorder="1" applyAlignment="1">
      <alignment horizontal="center" vertical="top" wrapText="1"/>
    </xf>
    <xf numFmtId="0" fontId="1" fillId="0" borderId="36" xfId="0" applyFont="1" applyBorder="1" applyAlignment="1">
      <alignment vertical="top" wrapText="1"/>
    </xf>
    <xf numFmtId="0" fontId="7" fillId="2" borderId="5" xfId="0" applyFont="1" applyFill="1" applyBorder="1" applyAlignment="1">
      <alignment horizontal="left" vertical="center"/>
    </xf>
    <xf numFmtId="0" fontId="11" fillId="0" borderId="13" xfId="0" applyFont="1" applyBorder="1"/>
    <xf numFmtId="0" fontId="11" fillId="0" borderId="6" xfId="0" applyFont="1" applyBorder="1"/>
    <xf numFmtId="0" fontId="23" fillId="3" borderId="5" xfId="1" applyFill="1" applyBorder="1" applyAlignment="1">
      <alignment horizontal="center" vertical="center"/>
    </xf>
    <xf numFmtId="0" fontId="10" fillId="3" borderId="2" xfId="0" applyFont="1" applyFill="1" applyBorder="1" applyAlignment="1">
      <alignment horizontal="center" vertical="center"/>
    </xf>
    <xf numFmtId="0" fontId="11" fillId="0" borderId="3" xfId="0" applyFont="1" applyBorder="1"/>
    <xf numFmtId="0" fontId="10" fillId="2" borderId="5" xfId="0" applyFont="1" applyFill="1" applyBorder="1" applyAlignment="1">
      <alignment horizontal="left" vertical="center"/>
    </xf>
    <xf numFmtId="0" fontId="7" fillId="3" borderId="7" xfId="0" applyFont="1" applyFill="1" applyBorder="1" applyAlignment="1">
      <alignment horizontal="center" vertical="center"/>
    </xf>
    <xf numFmtId="0" fontId="11" fillId="0" borderId="8" xfId="0" applyFont="1" applyBorder="1"/>
    <xf numFmtId="0" fontId="11" fillId="0" borderId="9" xfId="0" applyFont="1" applyBorder="1"/>
    <xf numFmtId="0" fontId="11" fillId="0" borderId="10" xfId="0" applyFont="1" applyBorder="1"/>
    <xf numFmtId="0" fontId="11" fillId="0" borderId="11" xfId="0" applyFont="1" applyBorder="1"/>
    <xf numFmtId="0" fontId="11" fillId="0" borderId="12" xfId="0" applyFont="1" applyBorder="1"/>
    <xf numFmtId="0" fontId="7" fillId="3" borderId="5" xfId="0" applyFont="1" applyFill="1" applyBorder="1" applyAlignment="1">
      <alignment horizontal="center" vertical="center"/>
    </xf>
    <xf numFmtId="0" fontId="7" fillId="3" borderId="5" xfId="0" quotePrefix="1" applyFont="1" applyFill="1" applyBorder="1" applyAlignment="1">
      <alignment horizontal="center" vertical="center"/>
    </xf>
    <xf numFmtId="0" fontId="21" fillId="0" borderId="36" xfId="0" applyFont="1" applyBorder="1" applyAlignment="1">
      <alignment horizontal="center" vertical="top"/>
    </xf>
    <xf numFmtId="0" fontId="30" fillId="4" borderId="16"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31" fillId="0" borderId="17" xfId="0" applyFont="1" applyBorder="1"/>
    <xf numFmtId="0" fontId="31" fillId="0" borderId="18" xfId="0" applyFont="1" applyBorder="1"/>
    <xf numFmtId="0" fontId="30" fillId="4" borderId="15" xfId="0" applyFont="1" applyFill="1" applyBorder="1" applyAlignment="1">
      <alignment horizontal="center" vertical="center" wrapText="1"/>
    </xf>
    <xf numFmtId="0" fontId="31" fillId="0" borderId="17" xfId="0" applyFont="1" applyBorder="1" applyAlignment="1">
      <alignment horizontal="center"/>
    </xf>
    <xf numFmtId="0" fontId="31" fillId="0" borderId="18" xfId="0" applyFont="1" applyBorder="1" applyAlignment="1">
      <alignment horizontal="center"/>
    </xf>
    <xf numFmtId="0" fontId="16" fillId="4" borderId="36" xfId="0" applyFont="1" applyFill="1" applyBorder="1" applyAlignment="1">
      <alignment horizontal="center" vertical="center" wrapText="1"/>
    </xf>
    <xf numFmtId="0" fontId="31" fillId="0" borderId="36" xfId="0" applyFont="1" applyBorder="1" applyAlignment="1">
      <alignment wrapText="1"/>
    </xf>
    <xf numFmtId="0" fontId="31" fillId="0" borderId="17" xfId="0" applyFont="1" applyBorder="1" applyAlignment="1">
      <alignment wrapText="1"/>
    </xf>
    <xf numFmtId="0" fontId="31" fillId="0" borderId="18" xfId="0" applyFont="1" applyBorder="1" applyAlignment="1">
      <alignment wrapText="1"/>
    </xf>
    <xf numFmtId="0" fontId="16" fillId="4" borderId="21" xfId="0" applyFont="1" applyFill="1" applyBorder="1" applyAlignment="1">
      <alignment horizontal="center" wrapText="1"/>
    </xf>
    <xf numFmtId="0" fontId="31" fillId="0" borderId="24" xfId="0" applyFont="1" applyBorder="1" applyAlignment="1">
      <alignment wrapText="1"/>
    </xf>
    <xf numFmtId="0" fontId="31" fillId="0" borderId="22" xfId="0" applyFont="1" applyBorder="1" applyAlignment="1">
      <alignment wrapText="1"/>
    </xf>
    <xf numFmtId="0" fontId="31" fillId="0" borderId="17" xfId="0" applyFont="1" applyBorder="1" applyAlignment="1">
      <alignment horizontal="center" wrapText="1"/>
    </xf>
    <xf numFmtId="0" fontId="31" fillId="0" borderId="18" xfId="0" applyFont="1" applyBorder="1" applyAlignment="1">
      <alignment horizontal="center" wrapText="1"/>
    </xf>
    <xf numFmtId="0" fontId="16" fillId="4" borderId="25" xfId="0" applyFont="1" applyFill="1" applyBorder="1" applyAlignment="1">
      <alignment horizontal="center" vertical="center" wrapText="1"/>
    </xf>
    <xf numFmtId="0" fontId="31" fillId="0" borderId="26" xfId="0" applyFont="1" applyBorder="1" applyAlignment="1">
      <alignment horizontal="center" wrapText="1"/>
    </xf>
    <xf numFmtId="0" fontId="31" fillId="0" borderId="27" xfId="0" applyFont="1" applyBorder="1" applyAlignment="1">
      <alignment horizontal="center" wrapText="1"/>
    </xf>
    <xf numFmtId="0" fontId="31" fillId="0" borderId="28" xfId="0" applyFont="1" applyBorder="1" applyAlignment="1">
      <alignment horizontal="center" wrapText="1"/>
    </xf>
    <xf numFmtId="0" fontId="31" fillId="0" borderId="29" xfId="0" applyFont="1" applyBorder="1" applyAlignment="1">
      <alignment horizontal="center" wrapText="1"/>
    </xf>
    <xf numFmtId="0" fontId="31" fillId="0" borderId="30" xfId="0" applyFont="1" applyBorder="1" applyAlignment="1">
      <alignment horizontal="center" wrapText="1"/>
    </xf>
    <xf numFmtId="0" fontId="16" fillId="4" borderId="2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29" fillId="0" borderId="18" xfId="0" applyFont="1" applyBorder="1" applyAlignment="1">
      <alignment horizontal="center" vertical="top" wrapText="1"/>
    </xf>
    <xf numFmtId="0" fontId="31" fillId="0" borderId="18" xfId="0" applyFont="1" applyBorder="1" applyAlignment="1">
      <alignment horizontal="center" vertical="top" wrapText="1"/>
    </xf>
    <xf numFmtId="0" fontId="31" fillId="0" borderId="19" xfId="0" applyFont="1" applyBorder="1" applyAlignment="1">
      <alignment horizontal="center" vertical="top" wrapText="1"/>
    </xf>
    <xf numFmtId="0" fontId="29" fillId="0" borderId="18" xfId="0" applyFont="1" applyBorder="1" applyAlignment="1">
      <alignment vertical="top" wrapText="1"/>
    </xf>
    <xf numFmtId="0" fontId="31" fillId="0" borderId="18" xfId="0" applyFont="1" applyBorder="1" applyAlignment="1">
      <alignment vertical="top" wrapText="1"/>
    </xf>
    <xf numFmtId="0" fontId="31" fillId="0" borderId="19" xfId="0" applyFont="1" applyBorder="1" applyAlignment="1">
      <alignment vertical="top" wrapText="1"/>
    </xf>
    <xf numFmtId="0" fontId="17" fillId="0" borderId="36" xfId="0" applyFont="1" applyBorder="1" applyAlignment="1">
      <alignment horizontal="left" wrapText="1"/>
    </xf>
    <xf numFmtId="0" fontId="17" fillId="11" borderId="37" xfId="0" applyFont="1" applyFill="1" applyBorder="1" applyAlignment="1">
      <alignment horizontal="left" wrapText="1"/>
    </xf>
    <xf numFmtId="0" fontId="17" fillId="11" borderId="38" xfId="0" applyFont="1" applyFill="1" applyBorder="1" applyAlignment="1">
      <alignment horizontal="left" wrapText="1"/>
    </xf>
    <xf numFmtId="0" fontId="17" fillId="11" borderId="39" xfId="0" applyFont="1" applyFill="1" applyBorder="1" applyAlignment="1">
      <alignment horizontal="left" wrapText="1"/>
    </xf>
    <xf numFmtId="0" fontId="17" fillId="11" borderId="40" xfId="0" applyFont="1" applyFill="1" applyBorder="1" applyAlignment="1">
      <alignment horizontal="left" wrapText="1"/>
    </xf>
    <xf numFmtId="0" fontId="17" fillId="11" borderId="41" xfId="0" applyFont="1" applyFill="1" applyBorder="1" applyAlignment="1">
      <alignment horizontal="left" wrapText="1"/>
    </xf>
    <xf numFmtId="0" fontId="17" fillId="11" borderId="42" xfId="0" applyFont="1" applyFill="1" applyBorder="1" applyAlignment="1">
      <alignment horizontal="left" wrapText="1"/>
    </xf>
    <xf numFmtId="0" fontId="16" fillId="4" borderId="21" xfId="0" applyFont="1" applyFill="1" applyBorder="1" applyAlignment="1">
      <alignment horizontal="center" vertical="center" wrapText="1"/>
    </xf>
    <xf numFmtId="0" fontId="16" fillId="0" borderId="21" xfId="0" applyFont="1" applyBorder="1" applyAlignment="1">
      <alignment horizontal="center" vertical="center" wrapText="1"/>
    </xf>
    <xf numFmtId="0" fontId="31" fillId="0" borderId="22" xfId="0" applyFont="1" applyBorder="1"/>
    <xf numFmtId="0" fontId="31" fillId="0" borderId="19" xfId="0" applyFont="1" applyBorder="1"/>
    <xf numFmtId="0" fontId="31" fillId="0" borderId="24" xfId="0" applyFont="1" applyBorder="1"/>
    <xf numFmtId="0" fontId="31" fillId="0" borderId="31" xfId="0" applyFont="1" applyBorder="1"/>
    <xf numFmtId="0" fontId="17" fillId="4" borderId="21"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31" fillId="0" borderId="19" xfId="0" applyFont="1" applyBorder="1" applyAlignment="1">
      <alignment wrapText="1"/>
    </xf>
    <xf numFmtId="0" fontId="31" fillId="4" borderId="15" xfId="0" applyFont="1" applyFill="1" applyBorder="1" applyAlignment="1">
      <alignment horizontal="center" vertical="center" wrapText="1"/>
    </xf>
    <xf numFmtId="0" fontId="7" fillId="0" borderId="0" xfId="0" applyFont="1" applyAlignment="1">
      <alignment horizontal="left" vertical="center" wrapText="1"/>
    </xf>
    <xf numFmtId="0" fontId="19" fillId="0" borderId="0" xfId="0" applyFont="1" applyAlignment="1">
      <alignment wrapText="1"/>
    </xf>
    <xf numFmtId="0" fontId="42" fillId="0" borderId="19" xfId="0" applyFont="1" applyBorder="1"/>
    <xf numFmtId="0" fontId="17" fillId="4" borderId="21" xfId="0" applyFont="1" applyFill="1" applyBorder="1" applyAlignment="1">
      <alignment horizontal="center"/>
    </xf>
    <xf numFmtId="0" fontId="31" fillId="0" borderId="19" xfId="0" applyFont="1" applyBorder="1" applyAlignment="1">
      <alignment horizontal="center" vertical="center"/>
    </xf>
    <xf numFmtId="0" fontId="31" fillId="0" borderId="19" xfId="0" applyFont="1" applyBorder="1" applyAlignment="1">
      <alignment vertical="center"/>
    </xf>
    <xf numFmtId="0" fontId="17" fillId="4" borderId="21" xfId="0" applyFont="1" applyFill="1" applyBorder="1" applyAlignment="1">
      <alignment horizontal="center" vertical="center"/>
    </xf>
    <xf numFmtId="0" fontId="31" fillId="0" borderId="24" xfId="0" applyFont="1" applyBorder="1" applyAlignment="1">
      <alignment vertical="center"/>
    </xf>
    <xf numFmtId="0" fontId="31" fillId="0" borderId="22" xfId="0" applyFont="1" applyBorder="1" applyAlignment="1">
      <alignment vertical="center"/>
    </xf>
    <xf numFmtId="0" fontId="26" fillId="4" borderId="15" xfId="0" applyFont="1" applyFill="1" applyBorder="1" applyAlignment="1">
      <alignment horizontal="center" vertical="center" wrapText="1"/>
    </xf>
    <xf numFmtId="0" fontId="11" fillId="0" borderId="19" xfId="0" applyFont="1" applyBorder="1"/>
    <xf numFmtId="0" fontId="11" fillId="0" borderId="24" xfId="0" applyFont="1" applyBorder="1"/>
    <xf numFmtId="0" fontId="11" fillId="0" borderId="22" xfId="0" applyFont="1" applyBorder="1"/>
    <xf numFmtId="0" fontId="17" fillId="4" borderId="15" xfId="0" applyFont="1" applyFill="1" applyBorder="1" applyAlignment="1">
      <alignment horizontal="center" vertical="center"/>
    </xf>
    <xf numFmtId="0" fontId="45" fillId="0" borderId="0" xfId="0" applyFont="1" applyAlignment="1">
      <alignment horizontal="left" vertical="center" wrapText="1"/>
    </xf>
    <xf numFmtId="0" fontId="17" fillId="4" borderId="21" xfId="0" applyFont="1" applyFill="1" applyBorder="1" applyAlignment="1">
      <alignment horizontal="center" wrapText="1"/>
    </xf>
    <xf numFmtId="0" fontId="18" fillId="4" borderId="15"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7" fillId="0" borderId="21" xfId="0" applyFont="1" applyBorder="1" applyAlignment="1">
      <alignment horizontal="center"/>
    </xf>
    <xf numFmtId="0" fontId="18" fillId="4" borderId="21" xfId="0" applyFont="1" applyFill="1" applyBorder="1" applyAlignment="1">
      <alignment horizontal="center" vertical="center"/>
    </xf>
    <xf numFmtId="0" fontId="18" fillId="4" borderId="15" xfId="0" applyFont="1" applyFill="1" applyBorder="1" applyAlignment="1">
      <alignment horizontal="center" vertical="center"/>
    </xf>
    <xf numFmtId="0" fontId="45" fillId="0" borderId="0" xfId="0" applyFont="1" applyAlignment="1">
      <alignment horizontal="left" wrapText="1"/>
    </xf>
    <xf numFmtId="0" fontId="17" fillId="0" borderId="16" xfId="0" applyFont="1" applyBorder="1" applyAlignment="1">
      <alignment horizontal="center" vertical="center" wrapText="1"/>
    </xf>
    <xf numFmtId="0" fontId="31" fillId="0" borderId="32" xfId="0" applyFont="1" applyBorder="1"/>
    <xf numFmtId="0" fontId="19" fillId="0" borderId="0" xfId="0" applyFont="1" applyAlignment="1">
      <alignment horizontal="left" vertical="center" wrapText="1"/>
    </xf>
    <xf numFmtId="0" fontId="17" fillId="0" borderId="34" xfId="0" applyFont="1" applyBorder="1" applyAlignment="1">
      <alignment horizontal="center" vertical="center" wrapText="1"/>
    </xf>
    <xf numFmtId="0" fontId="17" fillId="0" borderId="18" xfId="0" applyFont="1" applyBorder="1" applyAlignment="1">
      <alignment horizontal="center" vertical="center" wrapText="1"/>
    </xf>
    <xf numFmtId="0" fontId="31" fillId="0" borderId="19" xfId="0" applyFont="1" applyBorder="1" applyAlignment="1">
      <alignment horizontal="center" wrapText="1"/>
    </xf>
    <xf numFmtId="0" fontId="14" fillId="0" borderId="31" xfId="0" applyFont="1" applyBorder="1" applyAlignment="1">
      <alignment horizontal="left" vertical="top"/>
    </xf>
    <xf numFmtId="0" fontId="11" fillId="0" borderId="31" xfId="0" applyFont="1" applyBorder="1"/>
    <xf numFmtId="0" fontId="14" fillId="0" borderId="31" xfId="0" applyFont="1" applyBorder="1" applyAlignment="1">
      <alignment horizontal="left"/>
    </xf>
    <xf numFmtId="0" fontId="7" fillId="0" borderId="29" xfId="0" applyFont="1" applyBorder="1" applyAlignment="1">
      <alignment wrapText="1"/>
    </xf>
    <xf numFmtId="0" fontId="11" fillId="0" borderId="29" xfId="0" applyFont="1" applyBorder="1" applyAlignment="1">
      <alignment wrapText="1"/>
    </xf>
    <xf numFmtId="0" fontId="25" fillId="0" borderId="29" xfId="0" applyFont="1" applyBorder="1" applyAlignment="1">
      <alignment horizontal="center" vertical="top" wrapText="1"/>
    </xf>
    <xf numFmtId="0" fontId="11" fillId="0" borderId="30" xfId="0" applyFont="1" applyBorder="1" applyAlignment="1">
      <alignment wrapText="1"/>
    </xf>
    <xf numFmtId="0" fontId="25" fillId="0" borderId="29" xfId="0" applyFont="1" applyBorder="1" applyAlignment="1">
      <alignment vertical="top" wrapText="1"/>
    </xf>
    <xf numFmtId="0" fontId="52" fillId="17" borderId="36" xfId="0" applyFont="1" applyFill="1" applyBorder="1" applyAlignment="1">
      <alignment horizontal="center" vertical="center" wrapText="1"/>
    </xf>
    <xf numFmtId="0" fontId="38" fillId="0" borderId="23" xfId="0" applyFont="1" applyBorder="1" applyAlignment="1">
      <alignment horizontal="center"/>
    </xf>
    <xf numFmtId="0" fontId="49" fillId="0" borderId="22" xfId="0" applyFont="1" applyBorder="1"/>
    <xf numFmtId="0" fontId="4" fillId="0" borderId="23" xfId="0" applyFont="1" applyBorder="1"/>
    <xf numFmtId="9" fontId="0" fillId="0" borderId="0" xfId="0" applyNumberFormat="1"/>
    <xf numFmtId="10" fontId="0" fillId="0" borderId="0" xfId="3" applyNumberFormat="1" applyFont="1"/>
    <xf numFmtId="10" fontId="0" fillId="0" borderId="0" xfId="0" applyNumberFormat="1"/>
  </cellXfs>
  <cellStyles count="4">
    <cellStyle name="Comma [0]" xfId="2" builtinId="6"/>
    <cellStyle name="Hyperlink" xfId="1" builtinId="8"/>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9.xml.rels><?xml version="1.0" encoding="UTF-8" standalone="yes"?>
<Relationships xmlns="http://schemas.openxmlformats.org/package/2006/relationships"><Relationship Id="rId1" Type="http://schemas.openxmlformats.org/officeDocument/2006/relationships/hyperlink" Target="#'Daftar Tabel'!A1"/></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133350</xdr:rowOff>
    </xdr:from>
    <xdr:ext cx="1952625" cy="6000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410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6808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CDFA8CA-8311-48C6-A199-00D0B50D6B92}"/>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CCD51-F87D-434B-BE11-D0EED0577FC3}"/>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8" name="Arrow: Left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209550</xdr:colOff>
      <xdr:row>0</xdr:row>
      <xdr:rowOff>31750</xdr:rowOff>
    </xdr:from>
    <xdr:to>
      <xdr:col>3</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566284D-4748-486A-9EDB-C8E9998214C6}"/>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209550</xdr:colOff>
      <xdr:row>0</xdr:row>
      <xdr:rowOff>31750</xdr:rowOff>
    </xdr:from>
    <xdr:to>
      <xdr:col>15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8552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209550</xdr:colOff>
      <xdr:row>0</xdr:row>
      <xdr:rowOff>31750</xdr:rowOff>
    </xdr:from>
    <xdr:to>
      <xdr:col>16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ibik.ac.id/" TargetMode="External"/><Relationship Id="rId1" Type="http://schemas.openxmlformats.org/officeDocument/2006/relationships/hyperlink" Target="mailto:s1manajemen@ibik.ac.i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m.si/" TargetMode="External"/><Relationship Id="rId1" Type="http://schemas.openxmlformats.org/officeDocument/2006/relationships/hyperlink" Target="http://m.si/" TargetMode="External"/></Relationships>
</file>

<file path=xl/worksheets/_rels/sheet27.xml.rels><?xml version="1.0" encoding="UTF-8" standalone="yes"?>
<Relationships xmlns="http://schemas.openxmlformats.org/package/2006/relationships"><Relationship Id="rId26" Type="http://schemas.openxmlformats.org/officeDocument/2006/relationships/hyperlink" Target="https://scholar.google.com/citations?view_op=view_citation&amp;hl=id&amp;user=S6BAhyEAAAAJ&amp;sortby=pubdate&amp;citation_for_view=S6BAhyEAAAAJ:9yKSN-GCB0IC" TargetMode="External"/><Relationship Id="rId21" Type="http://schemas.openxmlformats.org/officeDocument/2006/relationships/hyperlink" Target="https://journal.adpebi.com/index.php/AIJB/article/view/623" TargetMode="External"/><Relationship Id="rId42" Type="http://schemas.openxmlformats.org/officeDocument/2006/relationships/hyperlink" Target="https://scholar.google.com/citations?view_op=view_citation&amp;hl=id&amp;user=Xw-4pl0AAAAJ&amp;sortby=pubdate&amp;citation_for_view=Xw-4pl0AAAAJ:abG-DnoFyZgC" TargetMode="External"/><Relationship Id="rId47" Type="http://schemas.openxmlformats.org/officeDocument/2006/relationships/hyperlink" Target="https://scholar.google.com/citations?view_op=view_citation&amp;hl=id&amp;user=Xw-4pl0AAAAJ&amp;cstart=20&amp;pagesize=80&amp;sortby=pubdate&amp;citation_for_view=Xw-4pl0AAAAJ:RGFaLdJalmkC" TargetMode="External"/><Relationship Id="rId63" Type="http://schemas.openxmlformats.org/officeDocument/2006/relationships/hyperlink" Target="https://scholar.google.com/citations?view_op=view_citation&amp;hl=id&amp;user=3_maRAoAAAAJ&amp;sortby=pubdate&amp;citation_for_view=3_maRAoAAAAJ:-DxkuPiZhfEC" TargetMode="External"/><Relationship Id="rId68" Type="http://schemas.openxmlformats.org/officeDocument/2006/relationships/hyperlink" Target="http://www.growingscience.com/uscm/online/uscm_2023_73.pdf" TargetMode="External"/><Relationship Id="rId84" Type="http://schemas.openxmlformats.org/officeDocument/2006/relationships/hyperlink" Target="https://ijpsat.org/index.php/ijpsat/article/view/6392" TargetMode="External"/><Relationship Id="rId16" Type="http://schemas.openxmlformats.org/officeDocument/2006/relationships/hyperlink" Target="https://scholar.google.com/citations?view_op=view_citation&amp;hl=en&amp;user=Zf1hlx8AAAAJ&amp;sortby=pubdate&amp;citation_for_view=Zf1hlx8AAAAJ:hqOjcs7Dif8C" TargetMode="External"/><Relationship Id="rId11" Type="http://schemas.openxmlformats.org/officeDocument/2006/relationships/hyperlink" Target="https://scholar.google.com/citations?view_op=view_citation&amp;hl=en&amp;user=i36DLDYAAAAJ&amp;sortby=pubdate&amp;citation_for_view=i36DLDYAAAAJ:UeHWp8X0CEIC" TargetMode="External"/><Relationship Id="rId32" Type="http://schemas.openxmlformats.org/officeDocument/2006/relationships/hyperlink" Target="https://scholar.google.com/citations?view_op=view_citation&amp;hl=id&amp;user=jMPojI0AAAAJ&amp;sortby=pubdate&amp;citation_for_view=jMPojI0AAAAJ:5nxA0vEk-isC" TargetMode="External"/><Relationship Id="rId37" Type="http://schemas.openxmlformats.org/officeDocument/2006/relationships/hyperlink" Target="https://scholar.google.com/citations?view_op=view_citation&amp;hl=en&amp;user=GB4IiRAAAAAJ&amp;sortby=pubdate&amp;citation_for_view=GB4IiRAAAAAJ:M3NEmzRMIkIC" TargetMode="External"/><Relationship Id="rId53" Type="http://schemas.openxmlformats.org/officeDocument/2006/relationships/hyperlink" Target="https://scholar.google.com/citations?view_op=view_citation&amp;hl=id&amp;user=yCY5FG4AAAAJ&amp;sortby=pubdate&amp;citation_for_view=yCY5FG4AAAAJ:VLnqNzywnoUC" TargetMode="External"/><Relationship Id="rId58" Type="http://schemas.openxmlformats.org/officeDocument/2006/relationships/hyperlink" Target="https://scholar.google.com/citations?view_op=view_citation&amp;hl=id&amp;user=2UEsj5MAAAAJ&amp;sortby=pubdate&amp;citation_for_view=2UEsj5MAAAAJ:GnPB-g6toBAC" TargetMode="External"/><Relationship Id="rId74" Type="http://schemas.openxmlformats.org/officeDocument/2006/relationships/hyperlink" Target="https://scholar.google.com/citations?view_op=view_citation&amp;hl=id&amp;user=BWLLjgQAAAAJ&amp;sortby=pubdate&amp;citation_for_view=BWLLjgQAAAAJ:_kc_bZDykSQC" TargetMode="External"/><Relationship Id="rId79" Type="http://schemas.openxmlformats.org/officeDocument/2006/relationships/hyperlink" Target="https://scholar.google.com/citations?view_op=view_citation&amp;hl=id&amp;user=z_aahGUAAAAJ&amp;sortby=pubdate&amp;citation_for_view=z_aahGUAAAAJ:dshw04ExmUIC" TargetMode="External"/><Relationship Id="rId5" Type="http://schemas.openxmlformats.org/officeDocument/2006/relationships/hyperlink" Target="https://scholar.google.com/citations?view_op=view_citation&amp;hl=en&amp;user=jlMDMyEAAAAJ&amp;sortby=pubdate&amp;citation_for_view=jlMDMyEAAAAJ:MXK_kJrjxJIC" TargetMode="External"/><Relationship Id="rId19" Type="http://schemas.openxmlformats.org/officeDocument/2006/relationships/hyperlink" Target="https://drive.google.com/file/d/1Mu0MG91uBVIJG8aoQJ_tKobDpxfAIujr/view?usp=sharing" TargetMode="External"/><Relationship Id="rId14" Type="http://schemas.openxmlformats.org/officeDocument/2006/relationships/hyperlink" Target="https://drive.google.com/file/d/1GaGnh_2AdTU8e7futQNatsiLk2dob-zf/view?usp=sharing" TargetMode="External"/><Relationship Id="rId22" Type="http://schemas.openxmlformats.org/officeDocument/2006/relationships/hyperlink" Target="https://journal.adpebi.com/index.php/IJBMR/article/view/616" TargetMode="External"/><Relationship Id="rId27" Type="http://schemas.openxmlformats.org/officeDocument/2006/relationships/hyperlink" Target="https://scholar.google.com/citations?view_op=view_citation&amp;hl=id&amp;user=z1HHdJYAAAAJ&amp;sortby=pubdate&amp;citation_for_view=z1HHdJYAAAAJ:wvYxNZNCP7wC" TargetMode="External"/><Relationship Id="rId30" Type="http://schemas.openxmlformats.org/officeDocument/2006/relationships/hyperlink" Target="https://scholar.google.com/citations?view_op=view_citation&amp;hl=en&amp;user=O1Z1KrYAAAAJ&amp;sortby=pubdate&amp;citation_for_view=O1Z1KrYAAAAJ:9yKSN-GCB0IC" TargetMode="External"/><Relationship Id="rId35" Type="http://schemas.openxmlformats.org/officeDocument/2006/relationships/hyperlink" Target="https://scholar.google.com/citations?view_op=view_citation&amp;hl=id&amp;user=dzpWTc8AAAAJ&amp;sortby=pubdate&amp;citation_for_view=dzpWTc8AAAAJ:Tyk-4Ss8FVUC" TargetMode="External"/><Relationship Id="rId43" Type="http://schemas.openxmlformats.org/officeDocument/2006/relationships/hyperlink" Target="https://scholar.google.com/citations?view_op=view_citation&amp;hl=id&amp;user=Xw-4pl0AAAAJ&amp;sortby=pubdate&amp;citation_for_view=Xw-4pl0AAAAJ:D03iK_w7-QYC" TargetMode="External"/><Relationship Id="rId48" Type="http://schemas.openxmlformats.org/officeDocument/2006/relationships/hyperlink" Target="https://scholar.google.com/citations?view_op=view_citation&amp;hl=id&amp;user=Xw-4pl0AAAAJ&amp;cstart=20&amp;pagesize=80&amp;sortby=pubdate&amp;citation_for_view=Xw-4pl0AAAAJ:lSLTfruPkqcC" TargetMode="External"/><Relationship Id="rId56" Type="http://schemas.openxmlformats.org/officeDocument/2006/relationships/hyperlink" Target="https://scholar.google.com/citations?view_op=view_citation&amp;hl=en&amp;user=yCY5FG4AAAAJ&amp;sortby=pubdate&amp;citation_for_view=yCY5FG4AAAAJ:JoZmwDi-zQgC" TargetMode="External"/><Relationship Id="rId64" Type="http://schemas.openxmlformats.org/officeDocument/2006/relationships/hyperlink" Target="https://scholar.google.com/citations?view_op=view_citation&amp;hl=id&amp;user=3_maRAoAAAAJ&amp;sortby=pubdate&amp;citation_for_view=3_maRAoAAAAJ:8Xgff_V0N9gC" TargetMode="External"/><Relationship Id="rId69" Type="http://schemas.openxmlformats.org/officeDocument/2006/relationships/hyperlink" Target="https://scholar.google.com/citations?view_op=view_citation&amp;hl=id&amp;user=oO4uRaoAAAAJ&amp;sortby=pubdate&amp;citation_for_view=oO4uRaoAAAAJ:YOwf2qJgpHMC" TargetMode="External"/><Relationship Id="rId77" Type="http://schemas.openxmlformats.org/officeDocument/2006/relationships/hyperlink" Target="https://scholar.google.com/citations?view_op=view_citation&amp;hl=en&amp;user=z_aahGUAAAAJ&amp;sortby=pubdate&amp;citation_for_view=z_aahGUAAAAJ:f2IySw72cVMC" TargetMode="External"/><Relationship Id="rId8" Type="http://schemas.openxmlformats.org/officeDocument/2006/relationships/hyperlink" Target="https://scholar.google.com/citations?view_op=view_citation&amp;hl=en&amp;user=Uc6NYGQAAAAJ&amp;sortby=pubdate&amp;citation_for_view=Uc6NYGQAAAAJ:MXK_kJrjxJIC" TargetMode="External"/><Relationship Id="rId51" Type="http://schemas.openxmlformats.org/officeDocument/2006/relationships/hyperlink" Target="https://www.cell.com/heliyon/pdf/S2405-8440(23)00606-0.pdf" TargetMode="External"/><Relationship Id="rId72" Type="http://schemas.openxmlformats.org/officeDocument/2006/relationships/hyperlink" Target="https://scholar.google.com/citations?view_op=view_citation&amp;hl=id&amp;user=6XCnXxoAAAAJ&amp;sortby=pubdate&amp;citation_for_view=6XCnXxoAAAAJ:d1gkVwhDpl0C" TargetMode="External"/><Relationship Id="rId80" Type="http://schemas.openxmlformats.org/officeDocument/2006/relationships/hyperlink" Target="https://ijpsat.org/index.php/ijpsat/article/view/6371" TargetMode="External"/><Relationship Id="rId85" Type="http://schemas.openxmlformats.org/officeDocument/2006/relationships/hyperlink" Target="https://ijpsat.org/index.php/ijpsat/article/view/6395" TargetMode="External"/><Relationship Id="rId3" Type="http://schemas.openxmlformats.org/officeDocument/2006/relationships/hyperlink" Target="https://scholar.google.com/citations?view_op=view_citation&amp;hl=en&amp;user=2Fyg6RAAAAAJ&amp;sortby=pubdate&amp;citation_for_view=2Fyg6RAAAAAJ:mB3voiENLucC" TargetMode="External"/><Relationship Id="rId12" Type="http://schemas.openxmlformats.org/officeDocument/2006/relationships/hyperlink" Target="https://jurnal.ibik.ac.id/index.php/jikes/article/view/1456" TargetMode="External"/><Relationship Id="rId17" Type="http://schemas.openxmlformats.org/officeDocument/2006/relationships/hyperlink" Target="https://scholar.google.com/citations?view_op=view_citation&amp;hl=en&amp;user=HY2BsvEAAAAJ&amp;sortby=pubdate&amp;citation_for_view=HY2BsvEAAAAJ:4DMP91E08xMC" TargetMode="External"/><Relationship Id="rId25" Type="http://schemas.openxmlformats.org/officeDocument/2006/relationships/hyperlink" Target="https://scholar.google.com/citations?view_op=view_citation&amp;hl=en&amp;user=Dnqw1xkAAAAJ&amp;sortby=pubdate&amp;citation_for_view=Dnqw1xkAAAAJ:AXPGKjj_ei8C" TargetMode="External"/><Relationship Id="rId33" Type="http://schemas.openxmlformats.org/officeDocument/2006/relationships/hyperlink" Target="https://scholar.google.com/citations?view_op=view_citation&amp;hl=id&amp;user=akk02VkAAAAJ&amp;sortby=pubdate&amp;citation_for_view=akk02VkAAAAJ:d1gkVwhDpl0C" TargetMode="External"/><Relationship Id="rId38" Type="http://schemas.openxmlformats.org/officeDocument/2006/relationships/hyperlink" Target="https://scholar.google.com/citations?view_op=view_citation&amp;hl=id&amp;user=Z75Vh9MAAAAJ&amp;sortby=pubdate&amp;citation_for_view=Z75Vh9MAAAAJ:qjMakFHDy7sC" TargetMode="External"/><Relationship Id="rId46" Type="http://schemas.openxmlformats.org/officeDocument/2006/relationships/hyperlink" Target="https://scholar.google.com/citations?view_op=view_citation&amp;hl=id&amp;user=Xw-4pl0AAAAJ&amp;cstart=20&amp;pagesize=80&amp;sortby=pubdate&amp;citation_for_view=Xw-4pl0AAAAJ:RYcK_YlVTxYC" TargetMode="External"/><Relationship Id="rId59" Type="http://schemas.openxmlformats.org/officeDocument/2006/relationships/hyperlink" Target="https://scholar.google.com/citations?view_op=view_citation&amp;hl=id&amp;user=2UEsj5MAAAAJ&amp;sortby=pubdate&amp;citation_for_view=2UEsj5MAAAAJ:BqipwSGYUEgC" TargetMode="External"/><Relationship Id="rId67" Type="http://schemas.openxmlformats.org/officeDocument/2006/relationships/hyperlink" Target="https://scholar.google.com/citations?view_op=view_citation&amp;hl=id&amp;user=oO4uRaoAAAAJ&amp;sortby=pubdate&amp;citation_for_view=oO4uRaoAAAAJ:_FxGoFyzp5QC" TargetMode="External"/><Relationship Id="rId20" Type="http://schemas.openxmlformats.org/officeDocument/2006/relationships/hyperlink" Target="https://jws.rivierapublishing.id/index.php/jws/article/view/423" TargetMode="External"/><Relationship Id="rId41" Type="http://schemas.openxmlformats.org/officeDocument/2006/relationships/hyperlink" Target="https://scholar.google.com/citations?view_op=view_citation&amp;hl=id&amp;user=l3KyB3kAAAAJ&amp;cstart=20&amp;pagesize=80&amp;sortby=pubdate&amp;citation_for_view=l3KyB3kAAAAJ:9yKSN-GCB0IC" TargetMode="External"/><Relationship Id="rId54" Type="http://schemas.openxmlformats.org/officeDocument/2006/relationships/hyperlink" Target="https://scholar.google.com/citations?view_op=view_citation&amp;hl=id&amp;user=yCY5FG4AAAAJ&amp;sortby=pubdate&amp;citation_for_view=yCY5FG4AAAAJ:fEOibwPWpKIC" TargetMode="External"/><Relationship Id="rId62" Type="http://schemas.openxmlformats.org/officeDocument/2006/relationships/hyperlink" Target="https://scholar.google.com/citations?view_op=view_citation&amp;hl=id&amp;user=3_maRAoAAAAJ&amp;sortby=pubdate&amp;citation_for_view=3_maRAoAAAAJ:2v_ZtQDX9iAC" TargetMode="External"/><Relationship Id="rId70" Type="http://schemas.openxmlformats.org/officeDocument/2006/relationships/hyperlink" Target="https://scholar.google.com/citations?view_op=view_citation&amp;hl=id&amp;user=oO4uRaoAAAAJ&amp;sortby=pubdate&amp;citation_for_view=oO4uRaoAAAAJ:LkGwnXOMwfcC" TargetMode="External"/><Relationship Id="rId75" Type="http://schemas.openxmlformats.org/officeDocument/2006/relationships/hyperlink" Target="https://scholar.google.com/citations?view_op=view_citation&amp;hl=id&amp;user=BWLLjgQAAAAJ&amp;sortby=pubdate&amp;citation_for_view=BWLLjgQAAAAJ:4DMP91E08xMC" TargetMode="External"/><Relationship Id="rId83" Type="http://schemas.openxmlformats.org/officeDocument/2006/relationships/hyperlink" Target="https://ijpsat.org/index.php/ijpsat/article/view/6382" TargetMode="External"/><Relationship Id="rId88" Type="http://schemas.openxmlformats.org/officeDocument/2006/relationships/drawing" Target="../drawings/drawing26.xml"/><Relationship Id="rId1" Type="http://schemas.openxmlformats.org/officeDocument/2006/relationships/hyperlink" Target="https://scholar.google.com/citations?view_op=view_citation&amp;hl=id&amp;user=2Fyg6RAAAAAJ&amp;sortby=pubdate&amp;citation_for_view=2Fyg6RAAAAAJ:iH-uZ7U-co4C" TargetMode="External"/><Relationship Id="rId6" Type="http://schemas.openxmlformats.org/officeDocument/2006/relationships/hyperlink" Target="https://scholar.google.com/citations?view_op=view_citation&amp;hl=en&amp;user=zdzeyrIAAAAJ&amp;sortby=pubdate&amp;citation_for_view=zdzeyrIAAAAJ:2osOgNQ5qMEC" TargetMode="External"/><Relationship Id="rId15" Type="http://schemas.openxmlformats.org/officeDocument/2006/relationships/hyperlink" Target="https://drive.google.com/file/d/1GaGnh_2AdTU8e7futQNatsiLk2dob-zf/view?usp=sharing" TargetMode="External"/><Relationship Id="rId23" Type="http://schemas.openxmlformats.org/officeDocument/2006/relationships/hyperlink" Target="https://scholar.google.com/citations?view_op=view_citation&amp;hl=id&amp;user=Dnqw1xkAAAAJ&amp;sortby=pubdate&amp;citation_for_view=Dnqw1xkAAAAJ:35r97b3x0nAC" TargetMode="External"/><Relationship Id="rId28" Type="http://schemas.openxmlformats.org/officeDocument/2006/relationships/hyperlink" Target="https://scholar.google.com/citations?view_op=view_citation&amp;hl=id&amp;user=z1HHdJYAAAAJ&amp;sortby=pubdate&amp;citation_for_view=z1HHdJYAAAAJ:SnGPuo6Feq8C" TargetMode="External"/><Relationship Id="rId36" Type="http://schemas.openxmlformats.org/officeDocument/2006/relationships/hyperlink" Target="https://scholar.google.com/citations?view_op=view_citation&amp;hl=id&amp;user=GB4IiRAAAAAJ&amp;sortby=pubdate&amp;citation_for_view=GB4IiRAAAAAJ:NaGl4SEjCO4C" TargetMode="External"/><Relationship Id="rId49" Type="http://schemas.openxmlformats.org/officeDocument/2006/relationships/hyperlink" Target="https://scholar.google.com/citations?view_op=view_citation&amp;hl=id&amp;user=TCn4BcYAAAAJ&amp;sortby=pubdate&amp;citation_for_view=TCn4BcYAAAAJ:yD5IFk8b50cC" TargetMode="External"/><Relationship Id="rId57" Type="http://schemas.openxmlformats.org/officeDocument/2006/relationships/hyperlink" Target="https://scholar.google.com/citations?view_op=view_citation&amp;hl=id&amp;user=2UEsj5MAAAAJ&amp;sortby=pubdate&amp;citation_for_view=2UEsj5MAAAAJ:isC4tDSrTZIC" TargetMode="External"/><Relationship Id="rId10" Type="http://schemas.openxmlformats.org/officeDocument/2006/relationships/hyperlink" Target="https://jurnal.ibik.ac.id/index.php/jikes/article/view/1793" TargetMode="External"/><Relationship Id="rId31" Type="http://schemas.openxmlformats.org/officeDocument/2006/relationships/hyperlink" Target="https://jurnal.ibik.ac.id/index.php/jimkes/article/view/1778" TargetMode="External"/><Relationship Id="rId44" Type="http://schemas.openxmlformats.org/officeDocument/2006/relationships/hyperlink" Target="https://scholar.google.com/citations?view_op=view_citation&amp;hl=en&amp;user=Xw-4pl0AAAAJ&amp;sortby=pubdate&amp;citation_for_view=Xw-4pl0AAAAJ:2P1L_qKh6hAC" TargetMode="External"/><Relationship Id="rId52" Type="http://schemas.openxmlformats.org/officeDocument/2006/relationships/hyperlink" Target="https://scholar.google.com/citations?view_op=view_citation&amp;hl=id&amp;user=sRACUYwAAAAJ&amp;sortby=pubdate&amp;citation_for_view=sRACUYwAAAAJ:D03iK_w7-QYC" TargetMode="External"/><Relationship Id="rId60" Type="http://schemas.openxmlformats.org/officeDocument/2006/relationships/hyperlink" Target="https://scholar.google.com/citations?view_op=view_citation&amp;hl=id&amp;user=2UEsj5MAAAAJ&amp;cstart=20&amp;pagesize=80&amp;sortby=pubdate&amp;citation_for_view=2UEsj5MAAAAJ:ZeXyd9-uunAC" TargetMode="External"/><Relationship Id="rId65" Type="http://schemas.openxmlformats.org/officeDocument/2006/relationships/hyperlink" Target="https://scholar.google.com/citations?view_op=view_citation&amp;hl=en&amp;user=3_maRAoAAAAJ&amp;cstart=20&amp;pagesize=80&amp;sortby=pubdate&amp;citation_for_view=3_maRAoAAAAJ:-95Q15plzcUC" TargetMode="External"/><Relationship Id="rId73" Type="http://schemas.openxmlformats.org/officeDocument/2006/relationships/hyperlink" Target="https://scholar.google.com/citations?view_op=view_citation&amp;hl=id&amp;user=QPJJNqoAAAAJ&amp;sortby=pubdate&amp;citation_for_view=QPJJNqoAAAAJ:d1gkVwhDpl0C" TargetMode="External"/><Relationship Id="rId78" Type="http://schemas.openxmlformats.org/officeDocument/2006/relationships/hyperlink" Target="https://scholar.google.com/citations?view_op=view_citation&amp;hl=id&amp;user=z_aahGUAAAAJ&amp;sortby=pubdate&amp;citation_for_view=z_aahGUAAAAJ:ns9cj8rnVeAC" TargetMode="External"/><Relationship Id="rId81" Type="http://schemas.openxmlformats.org/officeDocument/2006/relationships/hyperlink" Target="https://ijpsat.org/index.php/ijpsat/article/view/6372" TargetMode="External"/><Relationship Id="rId86" Type="http://schemas.openxmlformats.org/officeDocument/2006/relationships/hyperlink" Target="https://scholar.google.com/citations?view_op=view_citation&amp;hl=id&amp;user=z7f0xSAAAAAJ&amp;sortby=pubdate&amp;citation_for_view=z7f0xSAAAAAJ:HDshCWvjkbEC" TargetMode="External"/><Relationship Id="rId4" Type="http://schemas.openxmlformats.org/officeDocument/2006/relationships/hyperlink" Target="https://scholar.google.com/citations?view_op=view_citation&amp;hl=en&amp;user=jlMDMyEAAAAJ&amp;sortby=pubdate&amp;citation_for_view=jlMDMyEAAAAJ:ULOm3_A8WrAC" TargetMode="External"/><Relationship Id="rId9" Type="http://schemas.openxmlformats.org/officeDocument/2006/relationships/hyperlink" Target="https://scholar.google.com/citations?view_op=view_citation&amp;hl=en&amp;user=Uc6NYGQAAAAJ&amp;sortby=pubdate&amp;citation_for_view=Uc6NYGQAAAAJ:ufrVoPGSRksC" TargetMode="External"/><Relationship Id="rId13" Type="http://schemas.openxmlformats.org/officeDocument/2006/relationships/hyperlink" Target="https://jurnal.ibik.ac.id/index.php/jabkes/article/view/1722" TargetMode="External"/><Relationship Id="rId18" Type="http://schemas.openxmlformats.org/officeDocument/2006/relationships/hyperlink" Target="https://scholar.google.com/citations?view_op=view_citation&amp;hl=en&amp;user=QUcGFDgAAAAJ&amp;sortby=pubdate&amp;citation_for_view=QUcGFDgAAAAJ:9yKSN-GCB0IC" TargetMode="External"/><Relationship Id="rId39" Type="http://schemas.openxmlformats.org/officeDocument/2006/relationships/hyperlink" Target="https://scholar.google.com/citations?view_op=view_citation&amp;hl=id&amp;user=l3KyB3kAAAAJ&amp;sortby=pubdate&amp;citation_for_view=l3KyB3kAAAAJ:ULOm3_A8WrAC" TargetMode="External"/><Relationship Id="rId34" Type="http://schemas.openxmlformats.org/officeDocument/2006/relationships/hyperlink" Target="https://scholar.google.com/citations?view_op=view_citation&amp;hl=id&amp;user=eXWp4IIAAAAJ&amp;sortby=pubdate&amp;citation_for_view=eXWp4IIAAAAJ:ULOm3_A8WrAC" TargetMode="External"/><Relationship Id="rId50" Type="http://schemas.openxmlformats.org/officeDocument/2006/relationships/hyperlink" Target="https://scholar.google.com/citations?view_op=view_citation&amp;hl=id&amp;user=sRACUYwAAAAJ&amp;sortby=pubdate&amp;citation_for_view=sRACUYwAAAAJ:2P1L_qKh6hAC" TargetMode="External"/><Relationship Id="rId55" Type="http://schemas.openxmlformats.org/officeDocument/2006/relationships/hyperlink" Target="https://scholar.google.com/citations?view_op=view_citation&amp;hl=id&amp;user=yCY5FG4AAAAJ&amp;sortby=pubdate&amp;citation_for_view=yCY5FG4AAAAJ:0KyAp5RtaNEC" TargetMode="External"/><Relationship Id="rId76" Type="http://schemas.openxmlformats.org/officeDocument/2006/relationships/hyperlink" Target="https://investor.id/opini/229732/stimulasi-permintaan-kredit-untuk-akselerasi-pemulihan-ekonomi-nasional" TargetMode="External"/><Relationship Id="rId7" Type="http://schemas.openxmlformats.org/officeDocument/2006/relationships/hyperlink" Target="https://scholar.google.com/citations?view_op=view_citation&amp;hl=id&amp;user=Uc6NYGQAAAAJ&amp;sortby=pubdate&amp;citation_for_view=Uc6NYGQAAAAJ:qxL8FJ1GzNcC" TargetMode="External"/><Relationship Id="rId71" Type="http://schemas.openxmlformats.org/officeDocument/2006/relationships/hyperlink" Target="https://scholar.google.com/citations?view_op=view_citation&amp;hl=id&amp;user=6XCnXxoAAAAJ&amp;sortby=pubdate&amp;citation_for_view=6XCnXxoAAAAJ:u-x6o8ySG0sC" TargetMode="External"/><Relationship Id="rId2" Type="http://schemas.openxmlformats.org/officeDocument/2006/relationships/hyperlink" Target="https://www.jurnal.polgan.ac.id/index.php/remik/article/view/11812" TargetMode="External"/><Relationship Id="rId29" Type="http://schemas.openxmlformats.org/officeDocument/2006/relationships/hyperlink" Target="https://scholar.google.com/citations?view_op=view_citation&amp;hl=id&amp;user=z1HHdJYAAAAJ&amp;sortby=pubdate&amp;citation_for_view=z1HHdJYAAAAJ:69ZgNCALVd0C" TargetMode="External"/><Relationship Id="rId24" Type="http://schemas.openxmlformats.org/officeDocument/2006/relationships/hyperlink" Target="https://scholar.google.com/citations?view_op=view_citation&amp;hl=en&amp;user=Dnqw1xkAAAAJ&amp;sortby=pubdate&amp;citation_for_view=Dnqw1xkAAAAJ:evX43VCCuoAC" TargetMode="External"/><Relationship Id="rId40" Type="http://schemas.openxmlformats.org/officeDocument/2006/relationships/hyperlink" Target="https://scholar.google.com/citations?view_op=view_citation&amp;hl=id&amp;user=l3KyB3kAAAAJ&amp;sortby=pubdate&amp;citation_for_view=l3KyB3kAAAAJ:0EnyYjriUFMC" TargetMode="External"/><Relationship Id="rId45" Type="http://schemas.openxmlformats.org/officeDocument/2006/relationships/hyperlink" Target="https://scholar.google.com/citations?view_op=view_citation&amp;hl=id&amp;user=Xw-4pl0AAAAJ&amp;cstart=20&amp;pagesize=80&amp;sortby=pubdate&amp;citation_for_view=Xw-4pl0AAAAJ:HoB7MX3m0LUC" TargetMode="External"/><Relationship Id="rId66" Type="http://schemas.openxmlformats.org/officeDocument/2006/relationships/hyperlink" Target="https://scholar.google.com/citations?view_op=view_citation&amp;hl=en&amp;user=PDoGgigAAAAJ&amp;sortby=pubdate&amp;citation_for_view=PDoGgigAAAAJ:ns9cj8rnVeAC" TargetMode="External"/><Relationship Id="rId87" Type="http://schemas.openxmlformats.org/officeDocument/2006/relationships/printerSettings" Target="../printerSettings/printerSettings5.bin"/><Relationship Id="rId61" Type="http://schemas.openxmlformats.org/officeDocument/2006/relationships/hyperlink" Target="https://scholar.google.com/citations?view_op=view_citation&amp;hl=id&amp;user=2UEsj5MAAAAJ&amp;cstart=20&amp;pagesize=80&amp;sortby=pubdate&amp;citation_for_view=2UEsj5MAAAAJ:M3ejUd6NZC8C" TargetMode="External"/><Relationship Id="rId82" Type="http://schemas.openxmlformats.org/officeDocument/2006/relationships/hyperlink" Target="https://ijpsat.org/index.php/ijpsat/article/view/6383" TargetMode="External"/></Relationships>
</file>

<file path=xl/worksheets/_rels/sheet28.xml.rels><?xml version="1.0" encoding="UTF-8" standalone="yes"?>
<Relationships xmlns="http://schemas.openxmlformats.org/package/2006/relationships"><Relationship Id="rId13" Type="http://schemas.openxmlformats.org/officeDocument/2006/relationships/hyperlink" Target="https://www.metropolitan.id/berita-hari-ini/9538761995/ibik-kembangkan-batik-khas-bogor-bareng-kampus-dari-malaysia?page=all" TargetMode="External"/><Relationship Id="rId18" Type="http://schemas.openxmlformats.org/officeDocument/2006/relationships/hyperlink" Target="https://jurnal.ibik.ac.id/index.php/jadkes/article/view/2342" TargetMode="External"/><Relationship Id="rId26" Type="http://schemas.openxmlformats.org/officeDocument/2006/relationships/hyperlink" Target="https://scholar.google.com/citations?view_op=view_citation&amp;hl=id&amp;user=Xw-4pl0AAAAJ&amp;sortby=pubdate&amp;citation_for_view=Xw-4pl0AAAAJ:uWQEDVKXjbEC" TargetMode="External"/><Relationship Id="rId3" Type="http://schemas.openxmlformats.org/officeDocument/2006/relationships/hyperlink" Target="https://scholar.google.com/citations?view_op=view_citation&amp;hl=en&amp;user=inXq25sAAAAJ&amp;sortby=pubdate&amp;citation_for_view=inXq25sAAAAJ:KlAtU1dfN6UC" TargetMode="External"/><Relationship Id="rId21" Type="http://schemas.openxmlformats.org/officeDocument/2006/relationships/hyperlink" Target="https://scholar.google.com/citations?view_op=view_citation&amp;hl=id&amp;user=jMPojI0AAAAJ&amp;sortby=pubdate&amp;citation_for_view=jMPojI0AAAAJ:8k81kl-MbHgC" TargetMode="External"/><Relationship Id="rId7" Type="http://schemas.openxmlformats.org/officeDocument/2006/relationships/hyperlink" Target="https://bogoraya.id/2023/05/02/meningkatkan-pendapatan-keluarga-melalui-pengembangan-usaha-dengan-keterlibatan-ibu-rumah-tangga/" TargetMode="External"/><Relationship Id="rId12" Type="http://schemas.openxmlformats.org/officeDocument/2006/relationships/hyperlink" Target="https://www.radarbogor.id/2023/05/12/ibik-kembangkan-batik-khas-bogor-bareng-kampus-dari-malaysia/" TargetMode="External"/><Relationship Id="rId17" Type="http://schemas.openxmlformats.org/officeDocument/2006/relationships/hyperlink" Target="https://jurnal.ibik.ac.id/index.php/jadkes/article/view/2422" TargetMode="External"/><Relationship Id="rId25" Type="http://schemas.openxmlformats.org/officeDocument/2006/relationships/hyperlink" Target="https://scholar.google.com/citations?view_op=view_citation&amp;hl=id&amp;user=l3KyB3kAAAAJ&amp;sortby=pubdate&amp;citation_for_view=l3KyB3kAAAAJ:QIV2ME_5wuYC" TargetMode="External"/><Relationship Id="rId33" Type="http://schemas.openxmlformats.org/officeDocument/2006/relationships/drawing" Target="../drawings/drawing27.xml"/><Relationship Id="rId2" Type="http://schemas.openxmlformats.org/officeDocument/2006/relationships/hyperlink" Target="https://jurnal.ibik.ac.id/index.php/jadkes/article/view/517" TargetMode="External"/><Relationship Id="rId16" Type="http://schemas.openxmlformats.org/officeDocument/2006/relationships/hyperlink" Target="https://jurnal.ibik.ac.id/index.php/jadkes/article/view/1839" TargetMode="External"/><Relationship Id="rId20" Type="http://schemas.openxmlformats.org/officeDocument/2006/relationships/hyperlink" Target="https://scholar.google.com/citations?view_op=view_citation&amp;hl=id&amp;user=O1Z1KrYAAAAJ&amp;sortby=pubdate&amp;citation_for_view=O1Z1KrYAAAAJ:MXK_kJrjxJIC" TargetMode="External"/><Relationship Id="rId29" Type="http://schemas.openxmlformats.org/officeDocument/2006/relationships/hyperlink" Target="https://scholar.google.com/citations?view_op=view_citation&amp;hl=id&amp;user=6XCnXxoAAAAJ&amp;sortby=pubdate&amp;citation_for_view=6XCnXxoAAAAJ:9yKSN-GCB0IC" TargetMode="External"/><Relationship Id="rId1" Type="http://schemas.openxmlformats.org/officeDocument/2006/relationships/hyperlink" Target="https://scholar.google.com/citations?view_op=view_citation&amp;hl=en&amp;user=8gYzNPkAAAAJ&amp;sortby=pubdate&amp;citation_for_view=8gYzNPkAAAAJ:u-x6o8ySG0sC" TargetMode="External"/><Relationship Id="rId6" Type="http://schemas.openxmlformats.org/officeDocument/2006/relationships/hyperlink" Target="https://scholar.google.com/citations?view_op=view_citation&amp;hl=en&amp;user=GB4IiRAAAAAJ&amp;sortby=pubdate&amp;citation_for_view=GB4IiRAAAAAJ:YFjsv_pBGBYC" TargetMode="External"/><Relationship Id="rId11" Type="http://schemas.openxmlformats.org/officeDocument/2006/relationships/hyperlink" Target="https://pojoksatu.id/bogor/2023/05/12/ibik-kolaborasi-dengan-uitm-malaysia-perkuat-usaha-batik-khas-bogor/" TargetMode="External"/><Relationship Id="rId24" Type="http://schemas.openxmlformats.org/officeDocument/2006/relationships/hyperlink" Target="https://scholar.google.com/citations?view_op=view_citation&amp;hl=id&amp;user=GB4IiRAAAAAJ&amp;sortby=pubdate&amp;citation_for_view=GB4IiRAAAAAJ:j3f4tGmQtD8C" TargetMode="External"/><Relationship Id="rId32" Type="http://schemas.openxmlformats.org/officeDocument/2006/relationships/printerSettings" Target="../printerSettings/printerSettings6.bin"/><Relationship Id="rId5" Type="http://schemas.openxmlformats.org/officeDocument/2006/relationships/hyperlink" Target="https://scholar.google.com/citations?view_op=view_citation&amp;hl=en&amp;user=dzpWTc8AAAAJ&amp;sortby=pubdate&amp;citation_for_view=dzpWTc8AAAAJ:UeHWp8X0CEIC" TargetMode="External"/><Relationship Id="rId15" Type="http://schemas.openxmlformats.org/officeDocument/2006/relationships/hyperlink" Target="https://www.radarbogor.id/2023/05/12/ibik-kembangkan-batik-khas-bogor-bareng-kampus-dari-malaysia/" TargetMode="External"/><Relationship Id="rId23" Type="http://schemas.openxmlformats.org/officeDocument/2006/relationships/hyperlink" Target="https://scholar.google.com/citations?view_op=view_citation&amp;hl=id&amp;user=GB4IiRAAAAAJ&amp;sortby=pubdate&amp;citation_for_view=GB4IiRAAAAAJ:YFjsv_pBGBYC" TargetMode="External"/><Relationship Id="rId28" Type="http://schemas.openxmlformats.org/officeDocument/2006/relationships/hyperlink" Target="https://scholar.google.com/citations?view_op=view_citation&amp;hl=id&amp;user=eN4uCGsAAAAJ&amp;sortby=pubdate&amp;citation_for_view=eN4uCGsAAAAJ:J_g5lzvAfSwC" TargetMode="External"/><Relationship Id="rId10" Type="http://schemas.openxmlformats.org/officeDocument/2006/relationships/hyperlink" Target="https://www.metropolitan.id/berita-hari-ini/9538761995/ibik-kembangkan-batik-khas-bogor-bareng-kampus-dari-malaysia?page=all" TargetMode="External"/><Relationship Id="rId19" Type="http://schemas.openxmlformats.org/officeDocument/2006/relationships/hyperlink" Target="https://jurnal.ibik.ac.id/index.php/jadkes/article/view/1685" TargetMode="External"/><Relationship Id="rId31" Type="http://schemas.openxmlformats.org/officeDocument/2006/relationships/hyperlink" Target="https://bogoraya.id/2023/04/23/meningkatkan-kemampuan-berwirausaha-bagi-ibu-rumah-tangga-memanfaatkan-sumber-daya-yang-dimiliki/" TargetMode="External"/><Relationship Id="rId4" Type="http://schemas.openxmlformats.org/officeDocument/2006/relationships/hyperlink" Target="https://tesniaga.stiekesatuan.ac.id/index.php/jadkes/article/view/519" TargetMode="External"/><Relationship Id="rId9" Type="http://schemas.openxmlformats.org/officeDocument/2006/relationships/hyperlink" Target="https://scholar.google.com/citations?view_op=view_citation&amp;hl=id&amp;user=2Fyg6RAAAAAJ&amp;sortby=pubdate&amp;citation_for_view=2Fyg6RAAAAAJ:bEWYMUwI8FkC" TargetMode="External"/><Relationship Id="rId14" Type="http://schemas.openxmlformats.org/officeDocument/2006/relationships/hyperlink" Target="https://pojoksatu.id/bogor/2023/05/12/ibik-kolaborasi-dengan-uitm-malaysia-perkuat-usaha-batik-khas-bogor/" TargetMode="External"/><Relationship Id="rId22" Type="http://schemas.openxmlformats.org/officeDocument/2006/relationships/hyperlink" Target="https://scholar.google.com/citations?view_op=view_citation&amp;hl=id&amp;user=dzpWTc8AAAAJ&amp;sortby=pubdate&amp;citation_for_view=dzpWTc8AAAAJ:eQOLeE2rZwMC" TargetMode="External"/><Relationship Id="rId27" Type="http://schemas.openxmlformats.org/officeDocument/2006/relationships/hyperlink" Target="https://scholar.google.com/citations?view_op=view_citation&amp;hl=id&amp;user=yCY5FG4AAAAJ&amp;sortby=pubdate&amp;citation_for_view=yCY5FG4AAAAJ:j8SEvjWlNXcC" TargetMode="External"/><Relationship Id="rId30" Type="http://schemas.openxmlformats.org/officeDocument/2006/relationships/hyperlink" Target="https://ijpsat.org/index.php/ijpsat/article/view/6039" TargetMode="External"/><Relationship Id="rId8" Type="http://schemas.openxmlformats.org/officeDocument/2006/relationships/hyperlink" Target="https://scholar.google.com/citations?view_op=view_citation&amp;hl=en&amp;user=yCY5FG4AAAAJ&amp;sortby=pubdate&amp;citation_for_view=yCY5FG4AAAAJ:7T2F9Uy0os0C" TargetMode="External"/></Relationships>
</file>

<file path=xl/worksheets/_rels/sheet29.xml.rels><?xml version="1.0" encoding="UTF-8" standalone="yes"?>
<Relationships xmlns="http://schemas.openxmlformats.org/package/2006/relationships"><Relationship Id="rId117" Type="http://schemas.openxmlformats.org/officeDocument/2006/relationships/hyperlink" Target="https://scholar.google.com/citations?view_op=view_citation&amp;hl=id&amp;user=GMtAZdgAAAAJ&amp;sortby=pubdate&amp;citation_for_view=GMtAZdgAAAAJ:70eg2SAEIzsC" TargetMode="External"/><Relationship Id="rId21" Type="http://schemas.openxmlformats.org/officeDocument/2006/relationships/hyperlink" Target="https://scholar.google.com/citations?view_op=view_citation&amp;hl=id&amp;user=Uc6NYGQAAAAJ&amp;sortby=pubdate&amp;citation_for_view=Uc6NYGQAAAAJ:0EnyYjriUFMC" TargetMode="External"/><Relationship Id="rId42" Type="http://schemas.openxmlformats.org/officeDocument/2006/relationships/hyperlink" Target="https://scholar.google.com/citations?view_op=view_citation&amp;hl=id&amp;user=Dnqw1xkAAAAJ&amp;sortby=pubdate&amp;citation_for_view=Dnqw1xkAAAAJ:tKAzc9rXhukC" TargetMode="External"/><Relationship Id="rId63" Type="http://schemas.openxmlformats.org/officeDocument/2006/relationships/hyperlink" Target="https://scholar.google.com/citations?view_op=view_citation&amp;hl=id&amp;user=O1Z1KrYAAAAJ&amp;sortby=pubdate&amp;citation_for_view=O1Z1KrYAAAAJ:Tyk-4Ss8FVUC" TargetMode="External"/><Relationship Id="rId84" Type="http://schemas.openxmlformats.org/officeDocument/2006/relationships/hyperlink" Target="https://scholar.google.com/citations?view_op=view_citation&amp;hl=id&amp;user=TCn4BcYAAAAJ&amp;sortby=pubdate&amp;citation_for_view=TCn4BcYAAAAJ:a0OBvERweLwC" TargetMode="External"/><Relationship Id="rId138" Type="http://schemas.openxmlformats.org/officeDocument/2006/relationships/hyperlink" Target="https://scholar.google.com/citations?view_op=view_citation&amp;hl=id&amp;user=Zf1hlx8AAAAJ&amp;sortby=pubdate&amp;citation_for_view=Zf1hlx8AAAAJ:0EnyYjriUFMC" TargetMode="External"/><Relationship Id="rId107" Type="http://schemas.openxmlformats.org/officeDocument/2006/relationships/hyperlink" Target="https://scholar.google.com/citations?view_op=view_citation&amp;hl=id&amp;user=Zf1hlx8AAAAJ&amp;sortby=pubdate&amp;citation_for_view=Zf1hlx8AAAAJ:Se3iqnhoufwC" TargetMode="External"/><Relationship Id="rId11" Type="http://schemas.openxmlformats.org/officeDocument/2006/relationships/hyperlink" Target="https://scholar.google.com/citations?view_op=view_citation&amp;hl=id&amp;user=2Fyg6RAAAAAJ&amp;sortby=pubdate&amp;citation_for_view=2Fyg6RAAAAAJ:TQgYirikUcIC" TargetMode="External"/><Relationship Id="rId32" Type="http://schemas.openxmlformats.org/officeDocument/2006/relationships/hyperlink" Target="https://scholar.google.com/citations?view_op=view_citation&amp;hl=id&amp;user=Zf1hlx8AAAAJ&amp;sortby=pubdate&amp;citation_for_view=Zf1hlx8AAAAJ:5nxA0vEk-isC" TargetMode="External"/><Relationship Id="rId37" Type="http://schemas.openxmlformats.org/officeDocument/2006/relationships/hyperlink" Target="https://scholar.google.com/citations?view_op=view_citation&amp;hl=id&amp;user=HY2BsvEAAAAJ&amp;sortby=pubdate&amp;citation_for_view=HY2BsvEAAAAJ:5nxA0vEk-isC" TargetMode="External"/><Relationship Id="rId53" Type="http://schemas.openxmlformats.org/officeDocument/2006/relationships/hyperlink" Target="https://scholar.google.com/citations?view_op=view_citation&amp;hl=id&amp;user=0AIxueAAAAAJ&amp;sortby=pubdate&amp;citation_for_view=0AIxueAAAAAJ:k_IJM867U9cC" TargetMode="External"/><Relationship Id="rId58" Type="http://schemas.openxmlformats.org/officeDocument/2006/relationships/hyperlink" Target="https://scholar.google.com/citations?view_op=view_citation&amp;hl=id&amp;user=S6BAhyEAAAAJ&amp;sortby=pubdate&amp;citation_for_view=S6BAhyEAAAAJ:d1gkVwhDpl0C" TargetMode="External"/><Relationship Id="rId74" Type="http://schemas.openxmlformats.org/officeDocument/2006/relationships/hyperlink" Target="https://www.researchgate.net/publication/341632999_Analysis_of_Co-Branding_Strategy_to_Improve_Company's_Competitive_Power_Case_Study_on_Walls_Selection_Oreo" TargetMode="External"/><Relationship Id="rId79" Type="http://schemas.openxmlformats.org/officeDocument/2006/relationships/hyperlink" Target="https://scholar.google.com/citations?view_op=view_citation&amp;hl=id&amp;user=fR8KUS0AAAAJ&amp;sortby=pubdate&amp;citation_for_view=fR8KUS0AAAAJ:hFOr9nPyWt4C" TargetMode="External"/><Relationship Id="rId102" Type="http://schemas.openxmlformats.org/officeDocument/2006/relationships/hyperlink" Target="https://scholar.google.com/citations?view_op=view_citation&amp;hl=id&amp;user=3_maRAoAAAAJ&amp;cstart=20&amp;pagesize=80&amp;sortby=pubdate&amp;citation_for_view=3_maRAoAAAAJ:KNjnJ3z-R6IC" TargetMode="External"/><Relationship Id="rId123" Type="http://schemas.openxmlformats.org/officeDocument/2006/relationships/hyperlink" Target="https://scholar.google.com/citations?view_op=view_citation&amp;hl=id&amp;user=oO4uRaoAAAAJ&amp;sortby=pubdate&amp;citation_for_view=oO4uRaoAAAAJ:roLk4NBRz8UC" TargetMode="External"/><Relationship Id="rId128" Type="http://schemas.openxmlformats.org/officeDocument/2006/relationships/hyperlink" Target="https://scholar.google.com/citations?view_op=view_citation&amp;hl=id&amp;user=oO4uRaoAAAAJ&amp;sortby=pubdate&amp;citation_for_view=oO4uRaoAAAAJ:UeHWp8X0CEIC" TargetMode="External"/><Relationship Id="rId5" Type="http://schemas.openxmlformats.org/officeDocument/2006/relationships/hyperlink" Target="https://www.scimagojr.com/journalsearch.php?q=21100240100&amp;tip=sid&amp;clean=0" TargetMode="External"/><Relationship Id="rId90" Type="http://schemas.openxmlformats.org/officeDocument/2006/relationships/hyperlink" Target="https://scholar.google.com/citations?view_op=view_citation&amp;hl=en&amp;user=sRACUYwAAAAJ&amp;sortby=pubdate&amp;citation_for_view=sRACUYwAAAAJ:R3hNpaxXUhUC" TargetMode="External"/><Relationship Id="rId95" Type="http://schemas.openxmlformats.org/officeDocument/2006/relationships/hyperlink" Target="https://scholar.google.com/citations?view_op=view_citation&amp;hl=en&amp;user=UElS9zgAAAAJ&amp;sortby=pubdate&amp;citation_for_view=UElS9zgAAAAJ:UeHWp8X0CEIC" TargetMode="External"/><Relationship Id="rId22" Type="http://schemas.openxmlformats.org/officeDocument/2006/relationships/hyperlink" Target="https://scholar.google.com/citations?view_op=view_citation&amp;hl=id&amp;user=Uc6NYGQAAAAJ&amp;sortby=pubdate&amp;citation_for_view=Uc6NYGQAAAAJ:hqOjcs7Dif8C" TargetMode="External"/><Relationship Id="rId27" Type="http://schemas.openxmlformats.org/officeDocument/2006/relationships/hyperlink" Target="https://scholar.google.com/citations?view_op=view_citation&amp;hl=en&amp;user=i36DLDYAAAAJ&amp;sortby=pubdate&amp;citation_for_view=i36DLDYAAAAJ:UeHWp8X0CEIC" TargetMode="External"/><Relationship Id="rId43" Type="http://schemas.openxmlformats.org/officeDocument/2006/relationships/hyperlink" Target="https://scholar.google.com/citations?view_op=view_citation&amp;hl=id&amp;user=Dnqw1xkAAAAJ&amp;sortby=pubdate&amp;citation_for_view=Dnqw1xkAAAAJ:kzcrU_BdoSEC" TargetMode="External"/><Relationship Id="rId48" Type="http://schemas.openxmlformats.org/officeDocument/2006/relationships/hyperlink" Target="https://scholar.google.com/citations?view_op=view_citation&amp;hl=id&amp;user=Dnqw1xkAAAAJ&amp;cstart=20&amp;pagesize=80&amp;sortby=pubdate&amp;citation_for_view=Dnqw1xkAAAAJ:BUYA1_V_uYcC" TargetMode="External"/><Relationship Id="rId64" Type="http://schemas.openxmlformats.org/officeDocument/2006/relationships/hyperlink" Target="https://scholar.google.com/citations?view_op=view_citation&amp;hl=id&amp;user=2BAQyGoAAAAJ&amp;sortby=pubdate&amp;citation_for_view=2BAQyGoAAAAJ:ZeXyd9-uunAC" TargetMode="External"/><Relationship Id="rId69" Type="http://schemas.openxmlformats.org/officeDocument/2006/relationships/hyperlink" Target="https://scholar.google.com/citations?view_op=view_citation&amp;hl=id&amp;user=eXWp4IIAAAAJ&amp;sortby=pubdate&amp;citation_for_view=eXWp4IIAAAAJ:Zph67rFs4hoC" TargetMode="External"/><Relationship Id="rId113" Type="http://schemas.openxmlformats.org/officeDocument/2006/relationships/hyperlink" Target="https://scholar.google.com/citations?view_op=view_citation&amp;hl=id&amp;user=PDoGgigAAAAJ&amp;pagesize=80&amp;sortby=pubdate&amp;citation_for_view=PDoGgigAAAAJ:J_g5lzvAfSwC" TargetMode="External"/><Relationship Id="rId118" Type="http://schemas.openxmlformats.org/officeDocument/2006/relationships/hyperlink" Target="https://scholar.google.com/citations?view_op=view_citation&amp;hl=id&amp;user=GMtAZdgAAAAJ&amp;sortby=pubdate&amp;citation_for_view=GMtAZdgAAAAJ:ldfaerwXgEUC" TargetMode="External"/><Relationship Id="rId134" Type="http://schemas.openxmlformats.org/officeDocument/2006/relationships/hyperlink" Target="https://scholar.google.com/citations?view_op=view_citation&amp;hl=id&amp;user=QPJJNqoAAAAJ&amp;sortby=pubdate&amp;citation_for_view=QPJJNqoAAAAJ:u-x6o8ySG0sC" TargetMode="External"/><Relationship Id="rId139" Type="http://schemas.openxmlformats.org/officeDocument/2006/relationships/hyperlink" Target="https://jurnal.bpk.go.id/index.php/TAKEN/article/view/471" TargetMode="External"/><Relationship Id="rId80" Type="http://schemas.openxmlformats.org/officeDocument/2006/relationships/hyperlink" Target="https://scholar.google.com/citations?view_op=view_citation&amp;hl=id&amp;user=fR8KUS0AAAAJ&amp;sortby=pubdate&amp;citation_for_view=fR8KUS0AAAAJ:hC7cP41nSMkC" TargetMode="External"/><Relationship Id="rId85" Type="http://schemas.openxmlformats.org/officeDocument/2006/relationships/hyperlink" Target="https://scholar.google.com/citations?view_op=view_citation&amp;hl=id&amp;user=sRACUYwAAAAJ&amp;sortby=pubdate&amp;citation_for_view=sRACUYwAAAAJ:vV6vV6tmYwMC" TargetMode="External"/><Relationship Id="rId12" Type="http://schemas.openxmlformats.org/officeDocument/2006/relationships/hyperlink" Target="https://scholar.google.com/citations?view_op=view_citation&amp;hl=id&amp;user=pk3EI20AAAAJ&amp;sortby=pubdate&amp;citation_for_view=pk3EI20AAAAJ:Y0pCki6q_DkC" TargetMode="External"/><Relationship Id="rId17" Type="http://schemas.openxmlformats.org/officeDocument/2006/relationships/hyperlink" Target="https://scholar.google.com/citations?view_op=view_citation&amp;hl=en&amp;user=um4SvBAAAAAJ&amp;sortby=pubdate&amp;citation_for_view=um4SvBAAAAAJ:ILKRHgRFtOwC" TargetMode="External"/><Relationship Id="rId33" Type="http://schemas.openxmlformats.org/officeDocument/2006/relationships/hyperlink" Target="https://scholar.google.com/citations?view_op=view_citation&amp;hl=id&amp;user=HY2BsvEAAAAJ&amp;sortby=pubdate&amp;citation_for_view=HY2BsvEAAAAJ:mVmsd5A6BfQC" TargetMode="External"/><Relationship Id="rId38" Type="http://schemas.openxmlformats.org/officeDocument/2006/relationships/hyperlink" Target="https://scholar.google.com/citations?view_op=view_citation&amp;hl=id&amp;user=HY2BsvEAAAAJ&amp;sortby=pubdate&amp;citation_for_view=HY2BsvEAAAAJ:_kc_bZDykSQC" TargetMode="External"/><Relationship Id="rId59" Type="http://schemas.openxmlformats.org/officeDocument/2006/relationships/hyperlink" Target="https://scholar.google.com/citations?view_op=view_citation&amp;hl=en&amp;user=S6BAhyEAAAAJ&amp;citation_for_view=S6BAhyEAAAAJ:u-x6o8ySG0sC" TargetMode="External"/><Relationship Id="rId103" Type="http://schemas.openxmlformats.org/officeDocument/2006/relationships/hyperlink" Target="https://scholar.google.com/citations?view_op=view_citation&amp;hl=id&amp;user=3_maRAoAAAAJ&amp;cstart=20&amp;pagesize=80&amp;sortby=pubdate&amp;citation_for_view=3_maRAoAAAAJ:-7ulzOJl1JYC" TargetMode="External"/><Relationship Id="rId108" Type="http://schemas.openxmlformats.org/officeDocument/2006/relationships/hyperlink" Target="https://scholar.google.com/citations?view_op=view_citation&amp;hl=en&amp;user=eN4uCGsAAAAJ&amp;sortby=pubdate&amp;citation_for_view=eN4uCGsAAAAJ:j3f4tGmQtD8C" TargetMode="External"/><Relationship Id="rId124" Type="http://schemas.openxmlformats.org/officeDocument/2006/relationships/hyperlink" Target="https://scholar.google.com/citations?view_op=view_citation&amp;hl=id&amp;user=oO4uRaoAAAAJ&amp;sortby=pubdate&amp;citation_for_view=oO4uRaoAAAAJ:YsMSGLbcyi4C" TargetMode="External"/><Relationship Id="rId129" Type="http://schemas.openxmlformats.org/officeDocument/2006/relationships/hyperlink" Target="https://scholar.google.com/citations?view_op=view_citation&amp;hl=id&amp;user=6XCnXxoAAAAJ&amp;sortby=pubdate&amp;citation_for_view=6XCnXxoAAAAJ:d1gkVwhDpl0C" TargetMode="External"/><Relationship Id="rId54" Type="http://schemas.openxmlformats.org/officeDocument/2006/relationships/hyperlink" Target="https://scholar.google.com/citations?view_op=view_citation&amp;hl=id&amp;user=QUcGFDgAAAAJ&amp;sortby=pubdate&amp;citation_for_view=QUcGFDgAAAAJ:zYLM7Y9cAGgC" TargetMode="External"/><Relationship Id="rId70" Type="http://schemas.openxmlformats.org/officeDocument/2006/relationships/hyperlink" Target="https://scholar.google.com/citations?view_op=view_citation&amp;hl=id&amp;user=GB4IiRAAAAAJ&amp;sortby=pubdate&amp;citation_for_view=GB4IiRAAAAAJ:GnPB-g6toBAC" TargetMode="External"/><Relationship Id="rId75" Type="http://schemas.openxmlformats.org/officeDocument/2006/relationships/hyperlink" Target="https://scholar.google.com/citations?view_op=view_citation&amp;hl=en&amp;user=Xw-4pl0AAAAJ&amp;sortby=pubdate&amp;citation_for_view=Xw-4pl0AAAAJ:zA6iFVUQeVQC" TargetMode="External"/><Relationship Id="rId91" Type="http://schemas.openxmlformats.org/officeDocument/2006/relationships/hyperlink" Target="https://scholar.google.com/citations?view_op=view_citation&amp;hl=id&amp;user=sRACUYwAAAAJ&amp;cstart=20&amp;pagesize=80&amp;sortby=pubdate&amp;citation_for_view=sRACUYwAAAAJ:hC7cP41nSMkC" TargetMode="External"/><Relationship Id="rId96" Type="http://schemas.openxmlformats.org/officeDocument/2006/relationships/hyperlink" Target="https://scholar.google.com/citations?view_op=view_citation&amp;hl=id&amp;user=2UEsj5MAAAAJ&amp;sortby=pubdate&amp;citation_for_view=2UEsj5MAAAAJ:HDshCWvjkbEC" TargetMode="External"/><Relationship Id="rId140" Type="http://schemas.openxmlformats.org/officeDocument/2006/relationships/hyperlink" Target="https://scholar.google.com/citations?view_op=view_citation&amp;hl=id&amp;user=l3KyB3kAAAAJ&amp;cstart=20&amp;pagesize=80&amp;sortby=pubdate&amp;citation_for_view=l3KyB3kAAAAJ:d1gkVwhDpl0C" TargetMode="External"/><Relationship Id="rId1" Type="http://schemas.openxmlformats.org/officeDocument/2006/relationships/hyperlink" Target="https://www.scimagojr.com/journalsearch.php?q=25524&amp;tip=sid&amp;clean=0" TargetMode="External"/><Relationship Id="rId6" Type="http://schemas.openxmlformats.org/officeDocument/2006/relationships/hyperlink" Target="https://www.scimagojr.com/journalsearch.php?q=21100806906&amp;tip=sid&amp;clean=0" TargetMode="External"/><Relationship Id="rId23" Type="http://schemas.openxmlformats.org/officeDocument/2006/relationships/hyperlink" Target="https://scholar.google.com/citations?view_op=view_citation&amp;hl=id&amp;user=Uc6NYGQAAAAJ&amp;sortby=pubdate&amp;citation_for_view=Uc6NYGQAAAAJ:LkGwnXOMwfcC" TargetMode="External"/><Relationship Id="rId28" Type="http://schemas.openxmlformats.org/officeDocument/2006/relationships/hyperlink" Target="https://scholar.google.com/citations?view_op=view_citation&amp;hl=en&amp;user=pGHMxz4AAAAJ&amp;sortby=pubdate&amp;citation_for_view=pGHMxz4AAAAJ:IjCSPb-OGe4C" TargetMode="External"/><Relationship Id="rId49" Type="http://schemas.openxmlformats.org/officeDocument/2006/relationships/hyperlink" Target="https://scholar.google.com/citations?view_op=view_citation&amp;hl=id&amp;user=VQjhtXQAAAAJ&amp;sortby=pubdate&amp;citation_for_view=VQjhtXQAAAAJ:0EnyYjriUFMC" TargetMode="External"/><Relationship Id="rId114" Type="http://schemas.openxmlformats.org/officeDocument/2006/relationships/hyperlink" Target="https://scholar.google.com/citations?view_op=view_citation&amp;hl=id&amp;user=PDoGgigAAAAJ&amp;cstart=20&amp;pagesize=80&amp;sortby=pubdate&amp;citation_for_view=PDoGgigAAAAJ:RYcK_YlVTxYC" TargetMode="External"/><Relationship Id="rId119" Type="http://schemas.openxmlformats.org/officeDocument/2006/relationships/hyperlink" Target="https://scholar.google.com/citations?view_op=view_citation&amp;hl=id&amp;user=GMtAZdgAAAAJ&amp;sortby=pubdate&amp;citation_for_view=GMtAZdgAAAAJ:GnPB-g6toBAC" TargetMode="External"/><Relationship Id="rId44" Type="http://schemas.openxmlformats.org/officeDocument/2006/relationships/hyperlink" Target="https://scholar.google.com/citations?view_op=view_citation&amp;hl=id&amp;user=Dnqw1xkAAAAJ&amp;sortby=pubdate&amp;citation_for_view=Dnqw1xkAAAAJ:NJ774b8OgUMC" TargetMode="External"/><Relationship Id="rId60" Type="http://schemas.openxmlformats.org/officeDocument/2006/relationships/hyperlink" Target="https://scholar.google.com/citations?view_op=view_citation&amp;hl=id&amp;user=z1HHdJYAAAAJ&amp;sortby=pubdate&amp;citation_for_view=z1HHdJYAAAAJ:PkcyUWeTMh0C" TargetMode="External"/><Relationship Id="rId65" Type="http://schemas.openxmlformats.org/officeDocument/2006/relationships/hyperlink" Target="https://scholar.google.com/citations?view_op=view_citation&amp;hl=en&amp;user=LWsOz0YAAAAJ&amp;citation_for_view=LWsOz0YAAAAJ:9yKSN-GCB0IC" TargetMode="External"/><Relationship Id="rId81" Type="http://schemas.openxmlformats.org/officeDocument/2006/relationships/hyperlink" Target="https://scholar.google.com/citations?view_op=view_citation&amp;hl=id&amp;user=fR8KUS0AAAAJ&amp;sortby=pubdate&amp;citation_for_view=fR8KUS0AAAAJ:IWHjjKOFINEC" TargetMode="External"/><Relationship Id="rId86" Type="http://schemas.openxmlformats.org/officeDocument/2006/relationships/hyperlink" Target="https://scholar.google.com/citations?view_op=view_citation&amp;hl=id&amp;user=sRACUYwAAAAJ&amp;sortby=pubdate&amp;citation_for_view=sRACUYwAAAAJ:2P1L_qKh6hAC" TargetMode="External"/><Relationship Id="rId130" Type="http://schemas.openxmlformats.org/officeDocument/2006/relationships/hyperlink" Target="https://scholar.google.com/citations?view_op=view_citation&amp;hl=id&amp;user=BWLLjgQAAAAJ&amp;sortby=pubdate&amp;citation_for_view=BWLLjgQAAAAJ:_kc_bZDykSQC" TargetMode="External"/><Relationship Id="rId135" Type="http://schemas.openxmlformats.org/officeDocument/2006/relationships/hyperlink" Target="https://scholar.google.com/citations?view_op=view_citation&amp;hl=id&amp;user=QPJJNqoAAAAJ&amp;sortby=pubdate&amp;citation_for_view=QPJJNqoAAAAJ:2osOgNQ5qMEC" TargetMode="External"/><Relationship Id="rId13" Type="http://schemas.openxmlformats.org/officeDocument/2006/relationships/hyperlink" Target="https://scholar.google.com/citations?view_op=view_citation&amp;hl=id&amp;user=pk3EI20AAAAJ&amp;sortby=pubdate&amp;citation_for_view=pk3EI20AAAAJ:Tyk-4Ss8FVUC" TargetMode="External"/><Relationship Id="rId18" Type="http://schemas.openxmlformats.org/officeDocument/2006/relationships/hyperlink" Target="https://scholar.google.com/citations?view_op=view_citation&amp;hl=id&amp;user=um4SvBAAAAAJ&amp;sortby=pubdate&amp;citation_for_view=um4SvBAAAAAJ:EYYDruWGBe4C" TargetMode="External"/><Relationship Id="rId39" Type="http://schemas.openxmlformats.org/officeDocument/2006/relationships/hyperlink" Target="https://scholar.google.com/citations?view_op=view_citation&amp;hl=id&amp;user=Dnqw1xkAAAAJ&amp;sortby=pubdate&amp;citation_for_view=Dnqw1xkAAAAJ:j8SEvjWlNXcC" TargetMode="External"/><Relationship Id="rId109" Type="http://schemas.openxmlformats.org/officeDocument/2006/relationships/hyperlink" Target="https://scholar.google.com/citations?view_op=view_citation&amp;hl=en&amp;user=eN4uCGsAAAAJ&amp;sortby=pubdate&amp;citation_for_view=eN4uCGsAAAAJ:e5wmG9Sq2KIC" TargetMode="External"/><Relationship Id="rId34" Type="http://schemas.openxmlformats.org/officeDocument/2006/relationships/hyperlink" Target="https://scholar.google.com/citations?view_op=view_citation&amp;hl=id&amp;user=HY2BsvEAAAAJ&amp;sortby=pubdate&amp;citation_for_view=HY2BsvEAAAAJ:aqlVkmm33-oC" TargetMode="External"/><Relationship Id="rId50" Type="http://schemas.openxmlformats.org/officeDocument/2006/relationships/hyperlink" Target="https://scholar.google.com/citations?view_op=view_citation&amp;hl=id&amp;user=VQjhtXQAAAAJ&amp;sortby=pubdate&amp;citation_for_view=VQjhtXQAAAAJ:LkGwnXOMwfcC" TargetMode="External"/><Relationship Id="rId55" Type="http://schemas.openxmlformats.org/officeDocument/2006/relationships/hyperlink" Target="https://scholar.google.com/citations?view_op=view_citation&amp;hl=id&amp;user=QUcGFDgAAAAJ&amp;sortby=pubdate&amp;citation_for_view=QUcGFDgAAAAJ:9yKSN-GCB0IC" TargetMode="External"/><Relationship Id="rId76" Type="http://schemas.openxmlformats.org/officeDocument/2006/relationships/hyperlink" Target="https://scholar.google.com/citations?view_op=view_citation&amp;hl=id&amp;user=Xw-4pl0AAAAJ&amp;sortby=pubdate&amp;citation_for_view=Xw-4pl0AAAAJ:SeFeTyx0c_EC" TargetMode="External"/><Relationship Id="rId97" Type="http://schemas.openxmlformats.org/officeDocument/2006/relationships/hyperlink" Target="https://scholar.google.com/citations?view_op=view_citation&amp;hl=id&amp;user=2UEsj5MAAAAJ&amp;cstart=20&amp;pagesize=80&amp;sortby=pubdate&amp;citation_for_view=2UEsj5MAAAAJ:qUcmZB5y_30C" TargetMode="External"/><Relationship Id="rId104" Type="http://schemas.openxmlformats.org/officeDocument/2006/relationships/hyperlink" Target="https://scholar.google.com/citations?view_op=view_citation&amp;hl=en&amp;user=3_maRAoAAAAJ&amp;pagesize=80&amp;citation_for_view=3_maRAoAAAAJ:MAUkC_7iAq8C" TargetMode="External"/><Relationship Id="rId120" Type="http://schemas.openxmlformats.org/officeDocument/2006/relationships/hyperlink" Target="https://scholar.google.com/citations?view_op=view_citation&amp;hl=id&amp;user=oO4uRaoAAAAJ&amp;sortby=pubdate&amp;citation_for_view=oO4uRaoAAAAJ:Se3iqnhoufwC" TargetMode="External"/><Relationship Id="rId125" Type="http://schemas.openxmlformats.org/officeDocument/2006/relationships/hyperlink" Target="https://scholar.google.com/citations?view_op=view_citation&amp;hl=id&amp;user=oO4uRaoAAAAJ&amp;sortby=pubdate&amp;citation_for_view=oO4uRaoAAAAJ:qjMakFHDy7sC" TargetMode="External"/><Relationship Id="rId141" Type="http://schemas.openxmlformats.org/officeDocument/2006/relationships/drawing" Target="../drawings/drawing28.xml"/><Relationship Id="rId7" Type="http://schemas.openxmlformats.org/officeDocument/2006/relationships/hyperlink" Target="https://www.scimagojr.com/journalsearch.php?q=21100281302&amp;tip=sid&amp;clean=0" TargetMode="External"/><Relationship Id="rId71" Type="http://schemas.openxmlformats.org/officeDocument/2006/relationships/hyperlink" Target="https://scholar.google.com/citations?view_op=view_citation&amp;hl=id&amp;user=l3KyB3kAAAAJ&amp;sortby=pubdate&amp;citation_for_view=l3KyB3kAAAAJ:qxL8FJ1GzNcChttps://scholar.google.com/citations?view_op=view_citation&amp;hl=id&amp;user=l3KyB3kAAAAJ&amp;sortby=pubdate&amp;citation_for_view=l3KyB3kAAAAJ:qxL8FJ1GzNcC" TargetMode="External"/><Relationship Id="rId92" Type="http://schemas.openxmlformats.org/officeDocument/2006/relationships/hyperlink" Target="https://scholar.google.com/citations?view_op=view_citation&amp;hl=id&amp;user=yCY5FG4AAAAJ&amp;sortby=pubdate&amp;citation_for_view=yCY5FG4AAAAJ:ZuybSZzF8UAC" TargetMode="External"/><Relationship Id="rId2" Type="http://schemas.openxmlformats.org/officeDocument/2006/relationships/hyperlink" Target="https://www.scimagojr.com/journalsearch.php?q=21101045271&amp;tip=sid&amp;clean=0" TargetMode="External"/><Relationship Id="rId29" Type="http://schemas.openxmlformats.org/officeDocument/2006/relationships/hyperlink" Target="https://scholar.google.com/citations?view_op=view_citation&amp;hl=en&amp;user=pGHMxz4AAAAJ&amp;sortby=pubdate&amp;citation_for_view=pGHMxz4AAAAJ:d1gkVwhDpl0C" TargetMode="External"/><Relationship Id="rId24" Type="http://schemas.openxmlformats.org/officeDocument/2006/relationships/hyperlink" Target="https://scholar.google.com/citations?view_op=view_citation&amp;hl=en&amp;user=Uc6NYGQAAAAJ&amp;sortby=pubdate&amp;citation_for_view=Uc6NYGQAAAAJ:Se3iqnhoufwC" TargetMode="External"/><Relationship Id="rId40" Type="http://schemas.openxmlformats.org/officeDocument/2006/relationships/hyperlink" Target="https://scholar.google.com/citations?view_op=view_citation&amp;hl=id&amp;user=Dnqw1xkAAAAJ&amp;sortby=pubdate&amp;citation_for_view=Dnqw1xkAAAAJ:35r97b3x0nAC" TargetMode="External"/><Relationship Id="rId45" Type="http://schemas.openxmlformats.org/officeDocument/2006/relationships/hyperlink" Target="https://scholar.google.com/citations?view_op=view_citation&amp;hl=id&amp;user=Dnqw1xkAAAAJ&amp;cstart=20&amp;pagesize=80&amp;sortby=pubdate&amp;citation_for_view=Dnqw1xkAAAAJ:N5tVd3kTz84C" TargetMode="External"/><Relationship Id="rId66" Type="http://schemas.openxmlformats.org/officeDocument/2006/relationships/hyperlink" Target="https://scholar.google.com/citations?view_op=view_citation&amp;hl=id&amp;user=jMPojI0AAAAJ&amp;sortby=pubdate&amp;citation_for_view=jMPojI0AAAAJ:5nxA0vEk-isC" TargetMode="External"/><Relationship Id="rId87" Type="http://schemas.openxmlformats.org/officeDocument/2006/relationships/hyperlink" Target="https://scholar.google.com/citations?view_op=view_citation&amp;hl=id&amp;user=Uc6NYGQAAAAJ&amp;sortby=pubdate&amp;citation_for_view=Uc6NYGQAAAAJ:kNdYIx-mwKoC" TargetMode="External"/><Relationship Id="rId110" Type="http://schemas.openxmlformats.org/officeDocument/2006/relationships/hyperlink" Target="https://scholar.google.com/citations?view_op=view_citation&amp;hl=en&amp;user=eN4uCGsAAAAJ&amp;sortby=pubdate&amp;citation_for_view=eN4uCGsAAAAJ:_Qo2XoVZTnwC" TargetMode="External"/><Relationship Id="rId115" Type="http://schemas.openxmlformats.org/officeDocument/2006/relationships/hyperlink" Target="https://www.redalyc.org/journal/279/27968020005/27968020005.pdf" TargetMode="External"/><Relationship Id="rId131" Type="http://schemas.openxmlformats.org/officeDocument/2006/relationships/hyperlink" Target="https://scholar.google.com/citations?view_op=view_citation&amp;hl=id&amp;user=BWLLjgQAAAAJ&amp;sortby=pubdate&amp;citation_for_view=BWLLjgQAAAAJ:4DMP91E08xMC" TargetMode="External"/><Relationship Id="rId136" Type="http://schemas.openxmlformats.org/officeDocument/2006/relationships/hyperlink" Target="https://scholar.google.com/citations?view_op=view_citation&amp;hl=id&amp;user=z_aahGUAAAAJ&amp;sortby=pubdate&amp;citation_for_view=z_aahGUAAAAJ:f2IySw72cVMC" TargetMode="External"/><Relationship Id="rId61" Type="http://schemas.openxmlformats.org/officeDocument/2006/relationships/hyperlink" Target="https://scholar.google.com/citations?view_op=view_citation&amp;hl=id&amp;user=z1HHdJYAAAAJ&amp;sortby=pubdate&amp;citation_for_view=z1HHdJYAAAAJ:mWEH9CqjF64C" TargetMode="External"/><Relationship Id="rId82" Type="http://schemas.openxmlformats.org/officeDocument/2006/relationships/hyperlink" Target="https://scholar.google.com/citations?view_op=view_citation&amp;hl=id&amp;user=boYLbdAAAAAJ&amp;sortby=pubdate&amp;citation_for_view=boYLbdAAAAAJ:d1gkVwhDpl0C" TargetMode="External"/><Relationship Id="rId19" Type="http://schemas.openxmlformats.org/officeDocument/2006/relationships/hyperlink" Target="https://scholar.google.com/citations?view_op=view_citation&amp;hl=id&amp;user=jlMDMyEAAAAJ&amp;sortby=pubdate&amp;citation_for_view=jlMDMyEAAAAJ:ULOm3_A8WrAC" TargetMode="External"/><Relationship Id="rId14" Type="http://schemas.openxmlformats.org/officeDocument/2006/relationships/hyperlink" Target="https://scholar.google.com/citations?view_op=view_citation&amp;hl=id&amp;user=pk3EI20AAAAJ&amp;sortby=pubdate&amp;citation_for_view=pk3EI20AAAAJ:UeHWp8X0CEIC" TargetMode="External"/><Relationship Id="rId30" Type="http://schemas.openxmlformats.org/officeDocument/2006/relationships/hyperlink" Target="https://scholar.google.com/citations?view_op=view_citation&amp;hl=id&amp;user=inXq25sAAAAJ&amp;sortby=pubdate&amp;citation_for_view=inXq25sAAAAJ:MXK_kJrjxJIC" TargetMode="External"/><Relationship Id="rId35" Type="http://schemas.openxmlformats.org/officeDocument/2006/relationships/hyperlink" Target="https://scholar.google.com/citations?view_op=view_citation&amp;hl=id&amp;user=HY2BsvEAAAAJ&amp;sortby=pubdate&amp;citation_for_view=HY2BsvEAAAAJ:Wp0gIr-vW9MC" TargetMode="External"/><Relationship Id="rId56" Type="http://schemas.openxmlformats.org/officeDocument/2006/relationships/hyperlink" Target="https://scholar.google.com/citations?view_op=view_citation&amp;hl=id&amp;user=n4qwDykAAAAJ&amp;sortby=pubdate&amp;citation_for_view=n4qwDykAAAAJ:Zph67rFs4hoC" TargetMode="External"/><Relationship Id="rId77" Type="http://schemas.openxmlformats.org/officeDocument/2006/relationships/hyperlink" Target="https://scholar.google.com/citations?view_op=view_citation&amp;hl=id&amp;user=fR8KUS0AAAAJ&amp;sortby=pubdate&amp;citation_for_view=fR8KUS0AAAAJ:iH-uZ7U-co4C" TargetMode="External"/><Relationship Id="rId100" Type="http://schemas.openxmlformats.org/officeDocument/2006/relationships/hyperlink" Target="https://scholar.google.com/citations?view_op=view_citation&amp;hl=id&amp;user=3_maRAoAAAAJ&amp;sortby=pubdate&amp;citation_for_view=3_maRAoAAAAJ:raTqNPD5sRQC" TargetMode="External"/><Relationship Id="rId105" Type="http://schemas.openxmlformats.org/officeDocument/2006/relationships/hyperlink" Target="https://scholar.google.com/citations?view_op=view_citation&amp;hl=en&amp;user=eN4uCGsAAAAJ&amp;sortby=pubdate&amp;citation_for_view=eN4uCGsAAAAJ:hMod-77fHWUC" TargetMode="External"/><Relationship Id="rId126" Type="http://schemas.openxmlformats.org/officeDocument/2006/relationships/hyperlink" Target="https://scholar.google.com/citations?view_op=view_citation&amp;hl=id&amp;user=oO4uRaoAAAAJ&amp;sortby=pubdate&amp;citation_for_view=oO4uRaoAAAAJ:u5HHmVD_uO8C" TargetMode="External"/><Relationship Id="rId8" Type="http://schemas.openxmlformats.org/officeDocument/2006/relationships/hyperlink" Target="https://www.scimagojr.com/journalsearch.php?q=21100806906&amp;tip=sid&amp;clean=0" TargetMode="External"/><Relationship Id="rId51" Type="http://schemas.openxmlformats.org/officeDocument/2006/relationships/hyperlink" Target="https://scholar.google.com/citations?view_op=view_citation&amp;hl=id&amp;user=VQjhtXQAAAAJ&amp;sortby=pubdate&amp;citation_for_view=VQjhtXQAAAAJ:ufrVoPGSRksC" TargetMode="External"/><Relationship Id="rId72" Type="http://schemas.openxmlformats.org/officeDocument/2006/relationships/hyperlink" Target="https://scholar.google.com/citations?view_op=view_citation&amp;hl=id&amp;user=l3KyB3kAAAAJ&amp;sortby=pubdate&amp;citation_for_view=l3KyB3kAAAAJ:ULOm3_A8WrAC" TargetMode="External"/><Relationship Id="rId93" Type="http://schemas.openxmlformats.org/officeDocument/2006/relationships/hyperlink" Target="https://scholar.google.com/citations?view_op=view_citation&amp;hl=id&amp;user=yCY5FG4AAAAJ&amp;sortby=pubdate&amp;citation_for_view=yCY5FG4AAAAJ:ye4kPcJQO24C" TargetMode="External"/><Relationship Id="rId98" Type="http://schemas.openxmlformats.org/officeDocument/2006/relationships/hyperlink" Target="https://scholar.google.com/citations?view_op=view_citation&amp;hl=en&amp;user=2UEsj5MAAAAJ&amp;cstart=20&amp;pagesize=80&amp;sortby=pubdate&amp;citation_for_view=2UEsj5MAAAAJ:M3ejUd6NZC8C" TargetMode="External"/><Relationship Id="rId121" Type="http://schemas.openxmlformats.org/officeDocument/2006/relationships/hyperlink" Target="https://scholar.google.com/citations?view_op=view_citation&amp;hl=id&amp;user=oO4uRaoAAAAJ&amp;sortby=pubdate&amp;citation_for_view=oO4uRaoAAAAJ:ULOm3_A8WrAC" TargetMode="External"/><Relationship Id="rId3" Type="http://schemas.openxmlformats.org/officeDocument/2006/relationships/hyperlink" Target="https://www.scimagojr.com/journalsearch.php?q=19700182903&amp;tip=sid&amp;clean=0" TargetMode="External"/><Relationship Id="rId25" Type="http://schemas.openxmlformats.org/officeDocument/2006/relationships/hyperlink" Target="https://scholar.google.com/citations?view_op=view_citation&amp;hl=id&amp;user=Uc6NYGQAAAAJ&amp;sortby=pubdate&amp;citation_for_view=Uc6NYGQAAAAJ:ufrVoPGSRksC" TargetMode="External"/><Relationship Id="rId46" Type="http://schemas.openxmlformats.org/officeDocument/2006/relationships/hyperlink" Target="https://scholar.google.com/citations?view_op=view_citation&amp;hl=id&amp;user=Dnqw1xkAAAAJ&amp;cstart=20&amp;pagesize=80&amp;sortby=pubdate&amp;citation_for_view=Dnqw1xkAAAAJ:Y5dfb0dijaUC" TargetMode="External"/><Relationship Id="rId67" Type="http://schemas.openxmlformats.org/officeDocument/2006/relationships/hyperlink" Target="https://scholar.google.com/citations?view_op=view_citation&amp;hl=id&amp;user=jMPojI0AAAAJ&amp;sortby=pubdate&amp;citation_for_view=jMPojI0AAAAJ:0EnyYjriUFMC" TargetMode="External"/><Relationship Id="rId116" Type="http://schemas.openxmlformats.org/officeDocument/2006/relationships/hyperlink" Target="https://scholar.google.com/citations?view_op=view_citation&amp;hl=id&amp;user=GMtAZdgAAAAJ&amp;sortby=pubdate&amp;citation_for_view=GMtAZdgAAAAJ:2P1L_qKh6hAC" TargetMode="External"/><Relationship Id="rId137" Type="http://schemas.openxmlformats.org/officeDocument/2006/relationships/hyperlink" Target="https://scholar.google.com/citations?view_op=view_citation&amp;hl=id&amp;user=z_aahGUAAAAJ&amp;sortby=pubdate&amp;citation_for_view=z_aahGUAAAAJ:dshw04ExmUIC" TargetMode="External"/><Relationship Id="rId20" Type="http://schemas.openxmlformats.org/officeDocument/2006/relationships/hyperlink" Target="https://scholar.google.com/citations?view_op=view_citation&amp;hl=id&amp;user=Uc6NYGQAAAAJ&amp;sortby=pubdate&amp;citation_for_view=Uc6NYGQAAAAJ:3fE2CSJIrl8C" TargetMode="External"/><Relationship Id="rId41" Type="http://schemas.openxmlformats.org/officeDocument/2006/relationships/hyperlink" Target="https://scholar.google.com/citations?view_op=view_citation&amp;hl=id&amp;user=Dnqw1xkAAAAJ&amp;sortby=pubdate&amp;citation_for_view=Dnqw1xkAAAAJ:evX43VCCuoAC" TargetMode="External"/><Relationship Id="rId62" Type="http://schemas.openxmlformats.org/officeDocument/2006/relationships/hyperlink" Target="https://scholar.google.com/citations?view_op=view_citation&amp;hl=id&amp;user=z1HHdJYAAAAJ&amp;sortby=pubdate&amp;citation_for_view=z1HHdJYAAAAJ:DkZNVXde3BIC" TargetMode="External"/><Relationship Id="rId83" Type="http://schemas.openxmlformats.org/officeDocument/2006/relationships/hyperlink" Target="https://scholar.google.com/citations?view_op=view_citation&amp;hl=id&amp;user=boYLbdAAAAAJ&amp;sortby=pubdate&amp;citation_for_view=boYLbdAAAAAJ:u-x6o8ySG0sC" TargetMode="External"/><Relationship Id="rId88" Type="http://schemas.openxmlformats.org/officeDocument/2006/relationships/hyperlink" Target="https://scholar.google.com/citations?view_op=view_citation&amp;hl=id&amp;user=sRACUYwAAAAJ&amp;sortby=pubdate&amp;citation_for_view=sRACUYwAAAAJ:BqipwSGYUEgC" TargetMode="External"/><Relationship Id="rId111" Type="http://schemas.openxmlformats.org/officeDocument/2006/relationships/hyperlink" Target="https://scholar.google.com/citations?view_op=view_citation&amp;hl=id&amp;user=PDoGgigAAAAJ&amp;sortby=pubdate&amp;citation_for_view=PDoGgigAAAAJ:yD5IFk8b50cC" TargetMode="External"/><Relationship Id="rId132" Type="http://schemas.openxmlformats.org/officeDocument/2006/relationships/hyperlink" Target="https://scholar.google.com/citations?view_op=view_citation&amp;hl=id&amp;user=BWLLjgQAAAAJ&amp;sortby=pubdate&amp;citation_for_view=BWLLjgQAAAAJ:3fE2CSJIrl8C" TargetMode="External"/><Relationship Id="rId15" Type="http://schemas.openxmlformats.org/officeDocument/2006/relationships/hyperlink" Target="https://scholar.google.com/citations?view_op=view_citation&amp;hl=id&amp;user=pk3EI20AAAAJ&amp;sortby=pubdate&amp;citation_for_view=pk3EI20AAAAJ:9yKSN-GCB0IC" TargetMode="External"/><Relationship Id="rId36" Type="http://schemas.openxmlformats.org/officeDocument/2006/relationships/hyperlink" Target="https://scholar.google.com/citations?view_op=view_citation&amp;hl=id&amp;user=HY2BsvEAAAAJ&amp;sortby=pubdate&amp;citation_for_view=HY2BsvEAAAAJ:MXK_kJrjxJIC" TargetMode="External"/><Relationship Id="rId57" Type="http://schemas.openxmlformats.org/officeDocument/2006/relationships/hyperlink" Target="https://scholar.google.com/citations?view_op=view_citation&amp;hl=id&amp;user=n4qwDykAAAAJ&amp;sortby=pubdate&amp;citation_for_view=n4qwDykAAAAJ:Se3iqnhoufwC" TargetMode="External"/><Relationship Id="rId106" Type="http://schemas.openxmlformats.org/officeDocument/2006/relationships/hyperlink" Target="https://scholar.google.com/citations?view_op=view_citation&amp;hl=en&amp;user=eN4uCGsAAAAJ&amp;sortby=pubdate&amp;citation_for_view=eN4uCGsAAAAJ:isC4tDSrTZIC" TargetMode="External"/><Relationship Id="rId127" Type="http://schemas.openxmlformats.org/officeDocument/2006/relationships/hyperlink" Target="https://scholar.google.com/citations?view_op=view_citation&amp;hl=id&amp;user=oO4uRaoAAAAJ&amp;sortby=pubdate&amp;citation_for_view=oO4uRaoAAAAJ:u-x6o8ySG0sC" TargetMode="External"/><Relationship Id="rId10" Type="http://schemas.openxmlformats.org/officeDocument/2006/relationships/hyperlink" Target="https://www.scimagojr.com/journalsearch.php?q=21100970247&amp;tip=sid&amp;clean=0" TargetMode="External"/><Relationship Id="rId31" Type="http://schemas.openxmlformats.org/officeDocument/2006/relationships/hyperlink" Target="https://scholar.google.com/citations?view_op=view_citation&amp;hl=id&amp;user=inXq25sAAAAJ&amp;sortby=pubdate&amp;citation_for_view=inXq25sAAAAJ:_FxGoFyzp5QC" TargetMode="External"/><Relationship Id="rId52" Type="http://schemas.openxmlformats.org/officeDocument/2006/relationships/hyperlink" Target="https://scholar.google.com/citations?view_op=view_citation&amp;hl=id&amp;user=VQjhtXQAAAAJ&amp;sortby=pubdate&amp;citation_for_view=VQjhtXQAAAAJ:WF5omc3nYNoC" TargetMode="External"/><Relationship Id="rId73" Type="http://schemas.openxmlformats.org/officeDocument/2006/relationships/hyperlink" Target="https://scholar.google.com/citations?view_op=view_citation&amp;hl=id&amp;user=l3KyB3kAAAAJ&amp;sortby=pubdate&amp;citation_for_view=l3KyB3kAAAAJ:Zph67rFs4hoC" TargetMode="External"/><Relationship Id="rId78" Type="http://schemas.openxmlformats.org/officeDocument/2006/relationships/hyperlink" Target="https://scholar.google.com/citations?view_op=view_citation&amp;hl=en&amp;user=fR8KUS0AAAAJ&amp;sortby=pubdate&amp;citation_for_view=fR8KUS0AAAAJ:RHpTSmoSYBkC" TargetMode="External"/><Relationship Id="rId94" Type="http://schemas.openxmlformats.org/officeDocument/2006/relationships/hyperlink" Target="https://scholar.google.com/citations?view_op=view_citation&amp;hl=id&amp;user=yCY5FG4AAAAJ&amp;cstart=20&amp;pagesize=80&amp;sortby=pubdate&amp;citation_for_view=yCY5FG4AAAAJ:PELIpwtuRlgC" TargetMode="External"/><Relationship Id="rId99" Type="http://schemas.openxmlformats.org/officeDocument/2006/relationships/hyperlink" Target="https://scholar.google.com/citations?view_op=view_citation&amp;hl=id&amp;user=2BAQyGoAAAAJ&amp;sortby=pubdate&amp;citation_for_view=2BAQyGoAAAAJ:mB3voiENLucC" TargetMode="External"/><Relationship Id="rId101" Type="http://schemas.openxmlformats.org/officeDocument/2006/relationships/hyperlink" Target="https://scholar.google.com/citations?view_op=view_citation&amp;hl=id&amp;user=3_maRAoAAAAJ&amp;cstart=20&amp;pagesize=80&amp;sortby=pubdate&amp;citation_for_view=3_maRAoAAAAJ:oi2SiIJ9l4AC" TargetMode="External"/><Relationship Id="rId122" Type="http://schemas.openxmlformats.org/officeDocument/2006/relationships/hyperlink" Target="https://scholar.google.com/citations?view_op=view_citation&amp;hl=id&amp;user=oO4uRaoAAAAJ&amp;sortby=pubdate&amp;citation_for_view=oO4uRaoAAAAJ:KlAtU1dfN6UC" TargetMode="External"/><Relationship Id="rId4" Type="http://schemas.openxmlformats.org/officeDocument/2006/relationships/hyperlink" Target="https://www.scimagojr.com/journalsearch.php?q=145328&amp;tip=sid&amp;clean=0" TargetMode="External"/><Relationship Id="rId9" Type="http://schemas.openxmlformats.org/officeDocument/2006/relationships/hyperlink" Target="https://www.scimagojr.com/journalsearch.php?q=21100281302&amp;tip=sid&amp;clean=0" TargetMode="External"/><Relationship Id="rId26" Type="http://schemas.openxmlformats.org/officeDocument/2006/relationships/hyperlink" Target="https://scholar.google.com/citations?view_op=view_citation&amp;hl=id&amp;user=i36DLDYAAAAJ&amp;sortby=pubdate&amp;citation_for_view=i36DLDYAAAAJ:YsMSGLbcyi4C" TargetMode="External"/><Relationship Id="rId47" Type="http://schemas.openxmlformats.org/officeDocument/2006/relationships/hyperlink" Target="https://scholar.google.com/citations?view_op=view_citation&amp;hl=id&amp;user=Dnqw1xkAAAAJ&amp;cstart=20&amp;pagesize=80&amp;sortby=pubdate&amp;citation_for_view=Dnqw1xkAAAAJ:9vf0nzSNQJEC" TargetMode="External"/><Relationship Id="rId68" Type="http://schemas.openxmlformats.org/officeDocument/2006/relationships/hyperlink" Target="https://www.researchgate.net/profile/Yuwan-Jumaryadi/publication/360772770_Improving_medium_small_micro_enterprise'_MSME_performance/links/62899ecf8ecbaa07fcca1601/Improving-medium-small-micro-enterprise-MSME-performance.pdf" TargetMode="External"/><Relationship Id="rId89" Type="http://schemas.openxmlformats.org/officeDocument/2006/relationships/hyperlink" Target="https://scholar.google.com/citations?view_op=view_citation&amp;hl=id&amp;user=sRACUYwAAAAJ&amp;sortby=pubdate&amp;citation_for_view=sRACUYwAAAAJ:YFjsv_pBGBYC" TargetMode="External"/><Relationship Id="rId112" Type="http://schemas.openxmlformats.org/officeDocument/2006/relationships/hyperlink" Target="https://scholar.google.com/citations?view_op=view_citation&amp;hl=en&amp;user=PDoGgigAAAAJ&amp;sortby=pubdate&amp;citation_for_view=PDoGgigAAAAJ:u_35RYKgDlwC" TargetMode="External"/><Relationship Id="rId133" Type="http://schemas.openxmlformats.org/officeDocument/2006/relationships/hyperlink" Target="https://www.google.com/url?q=https://scholar.google.com/citations?view_op%3Dview_citation%26hl%3Did%26user%3DBWLLjgQAAAAJ%26sortby%3Dpubdate%26citation_for_view%3DBWLLjgQAAAAJ:KlAtU1dfN6UC&amp;sa=D&amp;source=editors&amp;ust=1712569747614051&amp;usg=AOvVaw1I_sVcCrWzJiPOWs6H8n7B" TargetMode="External"/><Relationship Id="rId16" Type="http://schemas.openxmlformats.org/officeDocument/2006/relationships/hyperlink" Target="https://scholar.google.com/citations?view_op=view_citation&amp;hl=id&amp;user=um4SvBAAAAAJ&amp;sortby=pubdate&amp;citation_for_view=um4SvBAAAAAJ:tYavs44e6CU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6" Type="http://schemas.openxmlformats.org/officeDocument/2006/relationships/hyperlink" Target="https://jurnal.ibik.ac.id/index.php/jimkes/article/view/1609" TargetMode="External"/><Relationship Id="rId21" Type="http://schemas.openxmlformats.org/officeDocument/2006/relationships/hyperlink" Target="https://scholar.google.co.id/citations?view_op=view_citation&amp;hl=en&amp;user=pGHMxz4AAAAJ&amp;sortby=pubdate&amp;citation_for_view=pGHMxz4AAAAJ:Tyk-4Ss8FVUC" TargetMode="External"/><Relationship Id="rId42" Type="http://schemas.openxmlformats.org/officeDocument/2006/relationships/hyperlink" Target="https://jurnal.ibik.ac.id/index.php/jimkes/article/view/1437" TargetMode="External"/><Relationship Id="rId47" Type="http://schemas.openxmlformats.org/officeDocument/2006/relationships/hyperlink" Target="https://jurnal.ibik.ac.id/index.php/jimkes/article/view/1280" TargetMode="External"/><Relationship Id="rId63" Type="http://schemas.openxmlformats.org/officeDocument/2006/relationships/hyperlink" Target="https://jurnal.ibik.ac.id/index.php/jimkes/article/view/399" TargetMode="External"/><Relationship Id="rId68" Type="http://schemas.openxmlformats.org/officeDocument/2006/relationships/hyperlink" Target="https://jurnal.ibik.ac.id/index.php/jabkes/article/view/562" TargetMode="External"/><Relationship Id="rId84" Type="http://schemas.openxmlformats.org/officeDocument/2006/relationships/hyperlink" Target="https://jurnal.ibik.ac.id/index.php/icogoia2021/article/view/1223" TargetMode="External"/><Relationship Id="rId89" Type="http://schemas.openxmlformats.org/officeDocument/2006/relationships/hyperlink" Target="https://jurnal.ibik.ac.id/index.php/icogoia2021/article/view/1159" TargetMode="External"/><Relationship Id="rId16" Type="http://schemas.openxmlformats.org/officeDocument/2006/relationships/hyperlink" Target="https://jurnal.ibik.ac.id/index.php/jikes/article/view/1459" TargetMode="External"/><Relationship Id="rId107" Type="http://schemas.openxmlformats.org/officeDocument/2006/relationships/hyperlink" Target="https://drive.google.com/drive/folders/1hUJtQbZSMiNzx4nF6VPcnUnl52AfLBNf?usp=drive_link" TargetMode="External"/><Relationship Id="rId11" Type="http://schemas.openxmlformats.org/officeDocument/2006/relationships/hyperlink" Target="https://jurnal.ibik.ac.id/index.php/jimkes/article/view/1282" TargetMode="External"/><Relationship Id="rId32" Type="http://schemas.openxmlformats.org/officeDocument/2006/relationships/hyperlink" Target="https://jurnal.ibik.ac.id/index.php/jimkes/article/view/1674" TargetMode="External"/><Relationship Id="rId37" Type="http://schemas.openxmlformats.org/officeDocument/2006/relationships/hyperlink" Target="https://jurnal.ibik.ac.id/index.php/jimkes/article/view/1536" TargetMode="External"/><Relationship Id="rId53" Type="http://schemas.openxmlformats.org/officeDocument/2006/relationships/hyperlink" Target="https://jurnal.ibik.ac.id/index.php/jipkes/article/view/866" TargetMode="External"/><Relationship Id="rId58" Type="http://schemas.openxmlformats.org/officeDocument/2006/relationships/hyperlink" Target="https://jurnal.ibik.ac.id/index.php/icogoia2021/article/view/1116" TargetMode="External"/><Relationship Id="rId74" Type="http://schemas.openxmlformats.org/officeDocument/2006/relationships/hyperlink" Target="https://bogoraya.id/2023/05/20/pengembangan-bisnis-digital-untuk-umkm-batik-di-indonesia-menuju-pertumbuhan-yang-berkelanjutan/" TargetMode="External"/><Relationship Id="rId79" Type="http://schemas.openxmlformats.org/officeDocument/2006/relationships/hyperlink" Target="https://scholar.google.com/citations?view_op=view_citation&amp;hl=en&amp;user=zA98PR8AAAAJ&amp;sortby=pubdate&amp;citation_for_view=zA98PR8AAAAJ:_FxGoFyzp5QC" TargetMode="External"/><Relationship Id="rId102" Type="http://schemas.openxmlformats.org/officeDocument/2006/relationships/hyperlink" Target="https://drive.google.com/drive/folders/12l09rXAJLnmK7xcWqL97HjS5BzC7CUCe?usp=drive_link" TargetMode="External"/><Relationship Id="rId5" Type="http://schemas.openxmlformats.org/officeDocument/2006/relationships/hyperlink" Target="https://jurnal.ibik.ac.id/index.php/jikes/article/view/1457" TargetMode="External"/><Relationship Id="rId90" Type="http://schemas.openxmlformats.org/officeDocument/2006/relationships/hyperlink" Target="https://drive.google.com/file/d/1FItxepK3Uxo3aRvqEDkgRy0Zj5bLVsnG/view?usp=sharing" TargetMode="External"/><Relationship Id="rId95" Type="http://schemas.openxmlformats.org/officeDocument/2006/relationships/hyperlink" Target="https://drive.google.com/file/d/1_fXG7hmGSQJpALyibS3BJrqjusfyI6iT/view?usp=drive_link" TargetMode="External"/><Relationship Id="rId22" Type="http://schemas.openxmlformats.org/officeDocument/2006/relationships/hyperlink" Target="https://jurnal.ibik.ac.id/index.php/jimkes/article/view/1442" TargetMode="External"/><Relationship Id="rId27" Type="http://schemas.openxmlformats.org/officeDocument/2006/relationships/hyperlink" Target="https://jurnal.ibik.ac.id/index.php/jikes/article/view/1380" TargetMode="External"/><Relationship Id="rId43" Type="http://schemas.openxmlformats.org/officeDocument/2006/relationships/hyperlink" Target="https://jurnal.ibik.ac.id/index.php/jikes/article/view/1792" TargetMode="External"/><Relationship Id="rId48" Type="http://schemas.openxmlformats.org/officeDocument/2006/relationships/hyperlink" Target="https://jurnal.ibik.ac.id/index.php/jabkes/article/view/1358" TargetMode="External"/><Relationship Id="rId64" Type="http://schemas.openxmlformats.org/officeDocument/2006/relationships/hyperlink" Target="https://jurnal.ibik.ac.id/index.php/jimkes/article/view/763" TargetMode="External"/><Relationship Id="rId69" Type="http://schemas.openxmlformats.org/officeDocument/2006/relationships/hyperlink" Target="https://jurnal.ibik.ac.id/index.php/jikes/article/view/403" TargetMode="External"/><Relationship Id="rId80" Type="http://schemas.openxmlformats.org/officeDocument/2006/relationships/hyperlink" Target="https://scholar.google.com/citations?view_op=view_citation&amp;hl=en&amp;user=zA98PR8AAAAJ&amp;sortby=pubdate&amp;citation_for_view=zA98PR8AAAAJ:ufrVoPGSRksC" TargetMode="External"/><Relationship Id="rId85" Type="http://schemas.openxmlformats.org/officeDocument/2006/relationships/hyperlink" Target="https://jurnal.ibik.ac.id/index.php/icogoia2021/article/view/1069" TargetMode="External"/><Relationship Id="rId12" Type="http://schemas.openxmlformats.org/officeDocument/2006/relationships/hyperlink" Target="https://ijpsat.org/index.php/ijpsat/article/view/4576" TargetMode="External"/><Relationship Id="rId17" Type="http://schemas.openxmlformats.org/officeDocument/2006/relationships/hyperlink" Target="https://jurnal.ibik.ac.id/index.php/jipkes/article/view/1371" TargetMode="External"/><Relationship Id="rId33" Type="http://schemas.openxmlformats.org/officeDocument/2006/relationships/hyperlink" Target="https://jurnal.ibik.ac.id/index.php/jimkes/article/view/1630" TargetMode="External"/><Relationship Id="rId38" Type="http://schemas.openxmlformats.org/officeDocument/2006/relationships/hyperlink" Target="https://jurnal.ibik.ac.id/index.php/jikes/article/view/1373" TargetMode="External"/><Relationship Id="rId59" Type="http://schemas.openxmlformats.org/officeDocument/2006/relationships/hyperlink" Target="https://jurnal.ibik.ac.id/index.php/icogoia2021/article/view/1161" TargetMode="External"/><Relationship Id="rId103" Type="http://schemas.openxmlformats.org/officeDocument/2006/relationships/hyperlink" Target="https://drive.google.com/drive/folders/1LKIDXnYqTaP8Gm9uXmfr6bv54l330BbV?usp=drive_link" TargetMode="External"/><Relationship Id="rId108" Type="http://schemas.openxmlformats.org/officeDocument/2006/relationships/drawing" Target="../drawings/drawing29.xml"/><Relationship Id="rId20" Type="http://schemas.openxmlformats.org/officeDocument/2006/relationships/hyperlink" Target="https://www.radarbogor.id/2022/09/23/perkuat-sistem-pengembangan-usaha-kelompok-uppks-matahari-ini-yang-dilakukan-ibi-kesatuan/" TargetMode="External"/><Relationship Id="rId41" Type="http://schemas.openxmlformats.org/officeDocument/2006/relationships/hyperlink" Target="https://jurnal.ibik.ac.id/index.php/jimkes/article/view/1679" TargetMode="External"/><Relationship Id="rId54" Type="http://schemas.openxmlformats.org/officeDocument/2006/relationships/hyperlink" Target="https://drive.google.com/file/d/1GaGnh_2AdTU8e7futQNatsiLk2dob-zf/view?usp=sharing" TargetMode="External"/><Relationship Id="rId62" Type="http://schemas.openxmlformats.org/officeDocument/2006/relationships/hyperlink" Target="https://jurnal.ibik.ac.id/index.php/jimkes/article/view/493" TargetMode="External"/><Relationship Id="rId70" Type="http://schemas.openxmlformats.org/officeDocument/2006/relationships/hyperlink" Target="https://jurnal.ibik.ac.id/index.php/jimkes/article/view/768" TargetMode="External"/><Relationship Id="rId75" Type="http://schemas.openxmlformats.org/officeDocument/2006/relationships/hyperlink" Target="https://bogoraya.id/2023/05/03/pengelolaan-biaya-produksi-untuk-umkm-batik-di-indonesia-kunci-kesuksesan-dalam-persaingan-global/" TargetMode="External"/><Relationship Id="rId83" Type="http://schemas.openxmlformats.org/officeDocument/2006/relationships/hyperlink" Target="https://jurnal.ibik.ac.id/index.php/icogoia2021/article/view/1224" TargetMode="External"/><Relationship Id="rId88" Type="http://schemas.openxmlformats.org/officeDocument/2006/relationships/hyperlink" Target="https://jurnal.ibik.ac.id/index.php/icogoia2021/article/view/1078" TargetMode="External"/><Relationship Id="rId91" Type="http://schemas.openxmlformats.org/officeDocument/2006/relationships/hyperlink" Target="https://drive.google.com/file/d/1FItxepK3Uxo3aRvqEDkgRy0Zj5bLVsnG/view?usp=sharing" TargetMode="External"/><Relationship Id="rId96" Type="http://schemas.openxmlformats.org/officeDocument/2006/relationships/hyperlink" Target="https://drive.google.com/file/d/1x82XbcEF8UKHglJjFkJADWqmykPL59eS/view?usp=drive_link" TargetMode="External"/><Relationship Id="rId1" Type="http://schemas.openxmlformats.org/officeDocument/2006/relationships/hyperlink" Target="https://jurnal.ibik.ac.id/index.php/icogoia2021/article/view/1159" TargetMode="External"/><Relationship Id="rId6" Type="http://schemas.openxmlformats.org/officeDocument/2006/relationships/hyperlink" Target="https://jurnal.ibik.ac.id/index.php/jimkes/article/view/1281" TargetMode="External"/><Relationship Id="rId15" Type="http://schemas.openxmlformats.org/officeDocument/2006/relationships/hyperlink" Target="https://jurnal.ibik.ac.id/index.php/jikes/article/view/1455" TargetMode="External"/><Relationship Id="rId23" Type="http://schemas.openxmlformats.org/officeDocument/2006/relationships/hyperlink" Target="https://www.jurnal.polgan.ac.id/index.php/remik/article/view/11812" TargetMode="External"/><Relationship Id="rId28" Type="http://schemas.openxmlformats.org/officeDocument/2006/relationships/hyperlink" Target="https://jurnal.ibik.ac.id/index.php/jimkes/article/view/1395" TargetMode="External"/><Relationship Id="rId36" Type="http://schemas.openxmlformats.org/officeDocument/2006/relationships/hyperlink" Target="https://jurnal.ibik.ac.id/index.php/jimkes/article/view/1627" TargetMode="External"/><Relationship Id="rId49" Type="http://schemas.openxmlformats.org/officeDocument/2006/relationships/hyperlink" Target="https://jurnal.ibik.ac.id/index.php/jimkes/article/view/1488" TargetMode="External"/><Relationship Id="rId57" Type="http://schemas.openxmlformats.org/officeDocument/2006/relationships/hyperlink" Target="https://jurnal.ibik.ac.id/index.php/icogoia2021/article/view/1131" TargetMode="External"/><Relationship Id="rId106" Type="http://schemas.openxmlformats.org/officeDocument/2006/relationships/hyperlink" Target="https://drive.google.com/drive/folders/1uMlbej1zH0MblqjPcNMIiovqlL3xNmJY?usp=drive_link" TargetMode="External"/><Relationship Id="rId10" Type="http://schemas.openxmlformats.org/officeDocument/2006/relationships/hyperlink" Target="https://jurnal.ibik.ac.id/index.php/jimkes/article/view/1279" TargetMode="External"/><Relationship Id="rId31" Type="http://schemas.openxmlformats.org/officeDocument/2006/relationships/hyperlink" Target="https://drive.google.com/file/d/1M4j81xSGZkn25dbZ2erSBfHGzX6Re_8p/view?usp=sharing" TargetMode="External"/><Relationship Id="rId44" Type="http://schemas.openxmlformats.org/officeDocument/2006/relationships/hyperlink" Target="https://jurnal.ibik.ac.id/index.php/jimkes/article/view/1276" TargetMode="External"/><Relationship Id="rId52" Type="http://schemas.openxmlformats.org/officeDocument/2006/relationships/hyperlink" Target="https://jurnal.ibik.ac.id/index.php/jimkes/article/view/764" TargetMode="External"/><Relationship Id="rId60" Type="http://schemas.openxmlformats.org/officeDocument/2006/relationships/hyperlink" Target="https://jurnal.ibik.ac.id/index.php/jimkes/article/view/767" TargetMode="External"/><Relationship Id="rId65" Type="http://schemas.openxmlformats.org/officeDocument/2006/relationships/hyperlink" Target="https://jurnal.ibik.ac.id/index.php/jimkes/article/view/355" TargetMode="External"/><Relationship Id="rId73" Type="http://schemas.openxmlformats.org/officeDocument/2006/relationships/hyperlink" Target="https://drive.google.com/file/d/17dnUfQrOzG_OULWVE1KTLUw2YlkrG7rV/view?usp=drive_link" TargetMode="External"/><Relationship Id="rId78" Type="http://schemas.openxmlformats.org/officeDocument/2006/relationships/hyperlink" Target="https://scholar.google.com/citations?view_op=view_citation&amp;hl=en&amp;user=zA98PR8AAAAJ&amp;sortby=pubdate&amp;citation_for_view=zA98PR8AAAAJ:_FxGoFyzp5QC" TargetMode="External"/><Relationship Id="rId81" Type="http://schemas.openxmlformats.org/officeDocument/2006/relationships/hyperlink" Target="https://scholar.google.com/citations?view_op=view_citation&amp;hl=en&amp;user=zA98PR8AAAAJ&amp;sortby=pubdate&amp;citation_for_view=zA98PR8AAAAJ:ufrVoPGSRksC" TargetMode="External"/><Relationship Id="rId86" Type="http://schemas.openxmlformats.org/officeDocument/2006/relationships/hyperlink" Target="https://scholar.google.com/citations?view_op=view_citation&amp;hl=en&amp;user=3_maRAoAAAAJ&amp;sortby=pubdate&amp;citation_for_view=3_maRAoAAAAJ:YsrPvlHIBpEC" TargetMode="External"/><Relationship Id="rId94" Type="http://schemas.openxmlformats.org/officeDocument/2006/relationships/hyperlink" Target="https://drive.google.com/file/d/1FItxepK3Uxo3aRvqEDkgRy0Zj5bLVsnG/view?usp=sharing" TargetMode="External"/><Relationship Id="rId99" Type="http://schemas.openxmlformats.org/officeDocument/2006/relationships/hyperlink" Target="https://drive.google.com/file/d/1hONr5YN3B6dYkik_XuPr2S5GYRCQUe3M/view?usp=drive_link" TargetMode="External"/><Relationship Id="rId101" Type="http://schemas.openxmlformats.org/officeDocument/2006/relationships/hyperlink" Target="https://drive.google.com/file/d/1FmUsWvrhEXM_X5YXRk0cZqcHbb0B-_Jm/view?usp=drive_link" TargetMode="External"/><Relationship Id="rId4" Type="http://schemas.openxmlformats.org/officeDocument/2006/relationships/hyperlink" Target="https://jurnal.ibik.ac.id/index.php/jadkes/article/view/1483" TargetMode="External"/><Relationship Id="rId9" Type="http://schemas.openxmlformats.org/officeDocument/2006/relationships/hyperlink" Target="https://jurnal.ibik.ac.id/index.php/jimkes/article/view/766" TargetMode="External"/><Relationship Id="rId13" Type="http://schemas.openxmlformats.org/officeDocument/2006/relationships/hyperlink" Target="https://jurnal.ibik.ac.id/index.php/jikes/article/view/1461" TargetMode="External"/><Relationship Id="rId18" Type="http://schemas.openxmlformats.org/officeDocument/2006/relationships/hyperlink" Target="https://jurnal.ibik.ac.id/index.php/jikes/article/view/1377" TargetMode="External"/><Relationship Id="rId39" Type="http://schemas.openxmlformats.org/officeDocument/2006/relationships/hyperlink" Target="https://jurnal.pdpi.or.id/index.php/ijeb/article/view/7" TargetMode="External"/><Relationship Id="rId34" Type="http://schemas.openxmlformats.org/officeDocument/2006/relationships/hyperlink" Target="https://jurnal.ibik.ac.id/index.php/jabkes/article/view/1722" TargetMode="External"/><Relationship Id="rId50" Type="http://schemas.openxmlformats.org/officeDocument/2006/relationships/hyperlink" Target="https://jurnal.ibik.ac.id/index.php/jikes/article/view/1382" TargetMode="External"/><Relationship Id="rId55" Type="http://schemas.openxmlformats.org/officeDocument/2006/relationships/hyperlink" Target="https://jurnal.ibik.ac.id/index.php/icogoia2021/article/view/1235" TargetMode="External"/><Relationship Id="rId76" Type="http://schemas.openxmlformats.org/officeDocument/2006/relationships/hyperlink" Target="https://scholar.google.com/citations?view_op=view_citation&amp;hl=en&amp;user=zA98PR8AAAAJ&amp;sortby=pubdate&amp;citation_for_view=zA98PR8AAAAJ:LkGwnXOMwfcC" TargetMode="External"/><Relationship Id="rId97" Type="http://schemas.openxmlformats.org/officeDocument/2006/relationships/hyperlink" Target="https://drive.google.com/file/d/18D90DWTKyP9NMnWRV5S1kbRmm1C1Xy31/view?usp=drive_link" TargetMode="External"/><Relationship Id="rId104" Type="http://schemas.openxmlformats.org/officeDocument/2006/relationships/hyperlink" Target="https://drive.google.com/drive/folders/1uBv04r7nexjbVZSpsHOzRmtJS30SVn2b?usp=drive_link" TargetMode="External"/><Relationship Id="rId7" Type="http://schemas.openxmlformats.org/officeDocument/2006/relationships/hyperlink" Target="https://jurnal.ibik.ac.id/index.php/jikes/article/view/1381" TargetMode="External"/><Relationship Id="rId71" Type="http://schemas.openxmlformats.org/officeDocument/2006/relationships/hyperlink" Target="https://jurnal.ibik.ac.id/index.php/icogoia2021/article/view/1145" TargetMode="External"/><Relationship Id="rId92" Type="http://schemas.openxmlformats.org/officeDocument/2006/relationships/hyperlink" Target="https://drive.google.com/file/d/1FItxepK3Uxo3aRvqEDkgRy0Zj5bLVsnG/view?usp=sharing" TargetMode="External"/><Relationship Id="rId2" Type="http://schemas.openxmlformats.org/officeDocument/2006/relationships/hyperlink" Target="https://jurnal.ibik.ac.id/index.php/jabkes/article/view/1471" TargetMode="External"/><Relationship Id="rId29" Type="http://schemas.openxmlformats.org/officeDocument/2006/relationships/hyperlink" Target="https://ejournal.ibik.ac.id/index.php/riset/article/view/167" TargetMode="External"/><Relationship Id="rId24" Type="http://schemas.openxmlformats.org/officeDocument/2006/relationships/hyperlink" Target="https://jurnal.ibik.ac.id/index.php/jimkes/article/view/1187" TargetMode="External"/><Relationship Id="rId40" Type="http://schemas.openxmlformats.org/officeDocument/2006/relationships/hyperlink" Target="https://jurnal.ibik.ac.id/index.php/jimkes/article/view/1574" TargetMode="External"/><Relationship Id="rId45" Type="http://schemas.openxmlformats.org/officeDocument/2006/relationships/hyperlink" Target="https://jurnal.ibik.ac.id/index.php/jikes/article/view/1786" TargetMode="External"/><Relationship Id="rId66" Type="http://schemas.openxmlformats.org/officeDocument/2006/relationships/hyperlink" Target="https://jurnal.ibik.ac.id/index.php/jimkes/article/view/581" TargetMode="External"/><Relationship Id="rId87" Type="http://schemas.openxmlformats.org/officeDocument/2006/relationships/hyperlink" Target="https://scholar.google.com/citations?view_op=view_citation&amp;hl=en&amp;user=3_maRAoAAAAJ&amp;sortby=pubdate&amp;citation_for_view=3_maRAoAAAAJ:YsrPvlHIBpEC" TargetMode="External"/><Relationship Id="rId61" Type="http://schemas.openxmlformats.org/officeDocument/2006/relationships/hyperlink" Target="https://jurnal.ibik.ac.id/index.php/jimkes/article/view/496" TargetMode="External"/><Relationship Id="rId82" Type="http://schemas.openxmlformats.org/officeDocument/2006/relationships/hyperlink" Target="https://jurnal.ibik.ac.id/index.php/icogoia2021/article/view/1244" TargetMode="External"/><Relationship Id="rId19" Type="http://schemas.openxmlformats.org/officeDocument/2006/relationships/hyperlink" Target="https://jurnal.ibik.ac.id/index.php/jipkes/article/view/1369" TargetMode="External"/><Relationship Id="rId14" Type="http://schemas.openxmlformats.org/officeDocument/2006/relationships/hyperlink" Target="https://jurnal.ibik.ac.id/index.php/jimkes/article/view/1515" TargetMode="External"/><Relationship Id="rId30" Type="http://schemas.openxmlformats.org/officeDocument/2006/relationships/hyperlink" Target="https://www.researchgate.net/publication/361713106_The_linkage_of_greenwashing_perception_and_consumers'_green_purchase_intention_A_case_study_of_single-use_water_bottled" TargetMode="External"/><Relationship Id="rId35" Type="http://schemas.openxmlformats.org/officeDocument/2006/relationships/hyperlink" Target="https://jurnal.ibik.ac.id/index.php/jimkes/article/view/1278" TargetMode="External"/><Relationship Id="rId56" Type="http://schemas.openxmlformats.org/officeDocument/2006/relationships/hyperlink" Target="https://jurnal.ibik.ac.id/index.php/jimkes/article/view/505" TargetMode="External"/><Relationship Id="rId77" Type="http://schemas.openxmlformats.org/officeDocument/2006/relationships/hyperlink" Target="https://scholar.google.com/citations?view_op=view_citation&amp;hl=en&amp;user=zA98PR8AAAAJ&amp;sortby=pubdate&amp;citation_for_view=zA98PR8AAAAJ:LkGwnXOMwfcC" TargetMode="External"/><Relationship Id="rId100" Type="http://schemas.openxmlformats.org/officeDocument/2006/relationships/hyperlink" Target="https://drive.google.com/file/d/1Dv0uLuOHs6uS7DTfRPPWpKCzBR9RSVUq/view?usp=drive_link" TargetMode="External"/><Relationship Id="rId105" Type="http://schemas.openxmlformats.org/officeDocument/2006/relationships/hyperlink" Target="https://drive.google.com/drive/folders/1pAtQAgGVkln0xIaIc7HVr991Hm8B03Mu?usp=drive_link" TargetMode="External"/><Relationship Id="rId8" Type="http://schemas.openxmlformats.org/officeDocument/2006/relationships/hyperlink" Target="https://jurnal.ibik.ac.id/index.php/jikes/article/view/1788" TargetMode="External"/><Relationship Id="rId51" Type="http://schemas.openxmlformats.org/officeDocument/2006/relationships/hyperlink" Target="https://jurnal.ibik.ac.id/index.php/jikes/article/view/1363" TargetMode="External"/><Relationship Id="rId72" Type="http://schemas.openxmlformats.org/officeDocument/2006/relationships/hyperlink" Target="https://jurnal.ibik.ac.id/index.php/icogoia2021/article/view/1147" TargetMode="External"/><Relationship Id="rId93" Type="http://schemas.openxmlformats.org/officeDocument/2006/relationships/hyperlink" Target="https://drive.google.com/file/d/1FItxepK3Uxo3aRvqEDkgRy0Zj5bLVsnG/view?usp=sharing" TargetMode="External"/><Relationship Id="rId98" Type="http://schemas.openxmlformats.org/officeDocument/2006/relationships/hyperlink" Target="https://drive.google.com/file/d/1K0tZH1NgIRcfJKlJa7vf_c7OjmKnzRIV/view?usp=drive_link" TargetMode="External"/><Relationship Id="rId3" Type="http://schemas.openxmlformats.org/officeDocument/2006/relationships/hyperlink" Target="https://scholar.google.co.id/citations?view_op=view_citation&amp;hl=en&amp;user=pGHMxz4AAAAJ&amp;sortby=pubdate&amp;citation_for_view=pGHMxz4AAAAJ:IjCSPb-OGe4C" TargetMode="External"/><Relationship Id="rId25" Type="http://schemas.openxmlformats.org/officeDocument/2006/relationships/hyperlink" Target="https://ijefm.co.in/v5i5/Doc/3.pdf" TargetMode="External"/><Relationship Id="rId46" Type="http://schemas.openxmlformats.org/officeDocument/2006/relationships/hyperlink" Target="https://jurnal.ibik.ac.id/index.php/jikes/article/view/1460" TargetMode="External"/><Relationship Id="rId67" Type="http://schemas.openxmlformats.org/officeDocument/2006/relationships/hyperlink" Target="https://jurnal.ibik.ac.id/index.php/jiakes/article/view/871"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17" Type="http://schemas.openxmlformats.org/officeDocument/2006/relationships/hyperlink" Target="https://scholar.google.com/citations?view_op=view_citation&amp;hl=id&amp;user=sRACUYwAAAAJ&amp;sortby=pubdate&amp;citation_for_view=sRACUYwAAAAJ:2P1L_qKh6hAC" TargetMode="External"/><Relationship Id="rId21" Type="http://schemas.openxmlformats.org/officeDocument/2006/relationships/hyperlink" Target="https://scholar.google.com/citations?view_op=view_citation&amp;hl=id&amp;user=pGHMxz4AAAAJ&amp;sortby=pubdate&amp;citation_for_view=pGHMxz4AAAAJ:9yKSN-GCB0IC" TargetMode="External"/><Relationship Id="rId42" Type="http://schemas.openxmlformats.org/officeDocument/2006/relationships/hyperlink" Target="https://scholar.google.com/citations?view_op=view_citation&amp;hl=id&amp;user=Dnqw1xkAAAAJ&amp;sortby=pubdate&amp;citation_for_view=Dnqw1xkAAAAJ:35r97b3x0nAC" TargetMode="External"/><Relationship Id="rId63" Type="http://schemas.openxmlformats.org/officeDocument/2006/relationships/hyperlink" Target="https://scholar.google.com/citations?view_op=view_citation&amp;hl=id&amp;user=QUcGFDgAAAAJ&amp;sortby=pubdate&amp;citation_for_view=QUcGFDgAAAAJ:zYLM7Y9cAGgC" TargetMode="External"/><Relationship Id="rId84" Type="http://schemas.openxmlformats.org/officeDocument/2006/relationships/hyperlink" Target="https://jurnal.ibik.ac.id/index.php/jimkes/article/view/1724" TargetMode="External"/><Relationship Id="rId138" Type="http://schemas.openxmlformats.org/officeDocument/2006/relationships/hyperlink" Target="https://scholar.google.com/citations?view_op=view_citation&amp;hl=id&amp;user=3_maRAoAAAAJ&amp;cstart=20&amp;pagesize=80&amp;sortby=pubdate&amp;citation_for_view=3_maRAoAAAAJ:-nhnvRiOwuoC" TargetMode="External"/><Relationship Id="rId159" Type="http://schemas.openxmlformats.org/officeDocument/2006/relationships/hyperlink" Target="https://scholar.google.com/citations?view_op=view_citation&amp;hl=id&amp;user=GMtAZdgAAAAJ&amp;sortby=pubdate&amp;citation_for_view=GMtAZdgAAAAJ:70eg2SAEIzsC" TargetMode="External"/><Relationship Id="rId170" Type="http://schemas.openxmlformats.org/officeDocument/2006/relationships/hyperlink" Target="https://scholar.google.com/citations?view_op=view_citation&amp;hl=id&amp;user=oO4uRaoAAAAJ&amp;sortby=pubdate&amp;citation_for_view=oO4uRaoAAAAJ:u-x6o8ySG0sC" TargetMode="External"/><Relationship Id="rId107" Type="http://schemas.openxmlformats.org/officeDocument/2006/relationships/hyperlink" Target="https://scholar.google.com/citations?view_op=view_citation&amp;hl=id&amp;user=Xw-4pl0AAAAJ&amp;sortby=pubdate&amp;citation_for_view=Xw-4pl0AAAAJ:ZHo1McVdvXMC" TargetMode="External"/><Relationship Id="rId11" Type="http://schemas.openxmlformats.org/officeDocument/2006/relationships/hyperlink" Target="https://scholar.google.com/citations?view_op=view_citation&amp;hl=id&amp;user=Uc6NYGQAAAAJ&amp;sortby=pubdate&amp;citation_for_view=Uc6NYGQAAAAJ:hqOjcs7Dif8C" TargetMode="External"/><Relationship Id="rId32" Type="http://schemas.openxmlformats.org/officeDocument/2006/relationships/hyperlink" Target="https://scholar.google.com/citations?view_op=view_citation&amp;hl=id&amp;user=Zf1hlx8AAAAJ&amp;sortby=pubdate&amp;citation_for_view=Zf1hlx8AAAAJ:MXK_kJrjxJIC" TargetMode="External"/><Relationship Id="rId53" Type="http://schemas.openxmlformats.org/officeDocument/2006/relationships/hyperlink" Target="https://scholar.google.com/citations?view_op=view_citation&amp;hl=id&amp;user=Dnqw1xkAAAAJ&amp;cstart=20&amp;pagesize=80&amp;sortby=pubdate&amp;citation_for_view=Dnqw1xkAAAAJ:9vf0nzSNQJEC" TargetMode="External"/><Relationship Id="rId74" Type="http://schemas.openxmlformats.org/officeDocument/2006/relationships/hyperlink" Target="https://scholar.google.com/citations?view_op=view_citation&amp;hl=id&amp;user=z1HHdJYAAAAJ&amp;sortby=pubdate&amp;citation_for_view=z1HHdJYAAAAJ:mWEH9CqjF64C" TargetMode="External"/><Relationship Id="rId128" Type="http://schemas.openxmlformats.org/officeDocument/2006/relationships/hyperlink" Target="https://scholar.google.com/citations?view_op=view_citation&amp;hl=en&amp;user=UElS9zgAAAAJ&amp;sortby=pubdate&amp;citation_for_view=UElS9zgAAAAJ:UeHWp8X0CEIC" TargetMode="External"/><Relationship Id="rId149" Type="http://schemas.openxmlformats.org/officeDocument/2006/relationships/hyperlink" Target="https://scholar.google.com/citations?view_op=view_citation&amp;hl=en&amp;user=eN4uCGsAAAAJ&amp;sortby=pubdate&amp;citation_for_view=eN4uCGsAAAAJ:_Qo2XoVZTnwC" TargetMode="External"/><Relationship Id="rId5" Type="http://schemas.openxmlformats.org/officeDocument/2006/relationships/hyperlink" Target="https://scholar.google.com/citations?view_op=view_citation&amp;hl=en&amp;user=um4SvBAAAAAJ&amp;citation_for_view=um4SvBAAAAAJ:EYYDruWGBe4C" TargetMode="External"/><Relationship Id="rId95" Type="http://schemas.openxmlformats.org/officeDocument/2006/relationships/hyperlink" Target="https://scholar.google.com/citations?view_op=view_citation&amp;hl=en&amp;user=dzpWTc8AAAAJ&amp;sortby=pubdate&amp;citation_for_view=dzpWTc8AAAAJ:2osOgNQ5qMEC" TargetMode="External"/><Relationship Id="rId160" Type="http://schemas.openxmlformats.org/officeDocument/2006/relationships/hyperlink" Target="https://scholar.google.com/citations?view_op=view_citation&amp;hl=id&amp;user=GMtAZdgAAAAJ&amp;sortby=pubdate&amp;citation_for_view=GMtAZdgAAAAJ:RYcK_YlVTxYC" TargetMode="External"/><Relationship Id="rId22" Type="http://schemas.openxmlformats.org/officeDocument/2006/relationships/hyperlink" Target="https://scholar.google.com/citations?view_op=view_citation&amp;hl=id&amp;user=pGHMxz4AAAAJ&amp;sortby=pubdate&amp;citation_for_view=pGHMxz4AAAAJ:d1gkVwhDpl0C" TargetMode="External"/><Relationship Id="rId43" Type="http://schemas.openxmlformats.org/officeDocument/2006/relationships/hyperlink" Target="https://scholar.google.com/citations?view_op=view_citation&amp;hl=id&amp;user=Dnqw1xkAAAAJ&amp;sortby=pubdate&amp;citation_for_view=Dnqw1xkAAAAJ:evX43VCCuoAC" TargetMode="External"/><Relationship Id="rId64" Type="http://schemas.openxmlformats.org/officeDocument/2006/relationships/hyperlink" Target="https://scholar.google.com/citations?view_op=view_citation&amp;hl=id&amp;user=QUcGFDgAAAAJ&amp;sortby=pubdate&amp;citation_for_view=QUcGFDgAAAAJ:9yKSN-GCB0IC" TargetMode="External"/><Relationship Id="rId118" Type="http://schemas.openxmlformats.org/officeDocument/2006/relationships/hyperlink" Target="https://scholar.google.com/citations?view_op=view_citation&amp;hl=id&amp;user=sRACUYwAAAAJ&amp;sortby=pubdate&amp;citation_for_view=sRACUYwAAAAJ:J_g5lzvAfSwC" TargetMode="External"/><Relationship Id="rId139" Type="http://schemas.openxmlformats.org/officeDocument/2006/relationships/hyperlink" Target="https://scholar.google.com/citations?view_op=view_citation&amp;hl=id&amp;user=3_maRAoAAAAJ&amp;cstart=20&amp;pagesize=80&amp;sortby=pubdate&amp;citation_for_view=3_maRAoAAAAJ:KNjnJ3z-R6IC" TargetMode="External"/><Relationship Id="rId85" Type="http://schemas.openxmlformats.org/officeDocument/2006/relationships/hyperlink" Target="https://scholar.google.com/citations?view_op=view_citation&amp;hl=id&amp;user=jMPojI0AAAAJ&amp;sortby=pubdate&amp;citation_for_view=jMPojI0AAAAJ:8k81kl-MbHgC" TargetMode="External"/><Relationship Id="rId150" Type="http://schemas.openxmlformats.org/officeDocument/2006/relationships/hyperlink" Target="http://m.ba/" TargetMode="External"/><Relationship Id="rId171" Type="http://schemas.openxmlformats.org/officeDocument/2006/relationships/hyperlink" Target="https://scholar.google.com/citations?view_op=view_citation&amp;hl=id&amp;user=oO4uRaoAAAAJ&amp;sortby=pubdate&amp;citation_for_view=oO4uRaoAAAAJ:UeHWp8X0CEIC" TargetMode="External"/><Relationship Id="rId12" Type="http://schemas.openxmlformats.org/officeDocument/2006/relationships/hyperlink" Target="https://scholar.google.com/citations?view_op=view_citation&amp;hl=id&amp;user=Uc6NYGQAAAAJ&amp;sortby=pubdate&amp;citation_for_view=Uc6NYGQAAAAJ:LkGwnXOMwfcC" TargetMode="External"/><Relationship Id="rId33" Type="http://schemas.openxmlformats.org/officeDocument/2006/relationships/hyperlink" Target="https://scholar.google.com/citations?view_op=view_citation&amp;hl=id&amp;user=Zf1hlx8AAAAJ&amp;sortby=pubdate&amp;citation_for_view=Zf1hlx8AAAAJ:Se3iqnhoufwC" TargetMode="External"/><Relationship Id="rId108" Type="http://schemas.openxmlformats.org/officeDocument/2006/relationships/hyperlink" Target="https://scholar.google.com/citations?view_op=view_citation&amp;hl=id&amp;user=fR8KUS0AAAAJ&amp;sortby=pubdate&amp;citation_for_view=fR8KUS0AAAAJ:k_IJM867U9cC" TargetMode="External"/><Relationship Id="rId129" Type="http://schemas.openxmlformats.org/officeDocument/2006/relationships/hyperlink" Target="https://scholar.google.com/citations?view_op=view_citation&amp;hl=id&amp;user=2UEsj5MAAAAJ&amp;sortby=pubdate&amp;citation_for_view=2UEsj5MAAAAJ:JV2RwH3_ST0C" TargetMode="External"/><Relationship Id="rId54" Type="http://schemas.openxmlformats.org/officeDocument/2006/relationships/hyperlink" Target="https://scholar.google.com/citations?view_op=view_citation&amp;hl=id&amp;user=Dnqw1xkAAAAJ&amp;cstart=20&amp;pagesize=80&amp;sortby=pubdate&amp;citation_for_view=Dnqw1xkAAAAJ:BUYA1_V_uYcC" TargetMode="External"/><Relationship Id="rId75" Type="http://schemas.openxmlformats.org/officeDocument/2006/relationships/hyperlink" Target="https://scholar.google.com/citations?view_op=view_citation&amp;hl=id&amp;user=z1HHdJYAAAAJ&amp;sortby=pubdate&amp;citation_for_view=z1HHdJYAAAAJ:eO3_k5sD8BwC" TargetMode="External"/><Relationship Id="rId96" Type="http://schemas.openxmlformats.org/officeDocument/2006/relationships/hyperlink" Target="https://scholar.google.com/citations?view_op=view_citation&amp;hl=id&amp;user=GB4IiRAAAAAJ&amp;sortby=pubdate&amp;citation_for_view=GB4IiRAAAAAJ:RGFaLdJalmkC" TargetMode="External"/><Relationship Id="rId140" Type="http://schemas.openxmlformats.org/officeDocument/2006/relationships/hyperlink" Target="https://scholar.google.com/citations?view_op=view_citation&amp;hl=id&amp;user=3_maRAoAAAAJ&amp;cstart=20&amp;pagesize=80&amp;sortby=pubdate&amp;citation_for_view=3_maRAoAAAAJ:FiDNX6EVdGUC" TargetMode="External"/><Relationship Id="rId161" Type="http://schemas.openxmlformats.org/officeDocument/2006/relationships/hyperlink" Target="https://scholar.google.com/citations?view_op=view_citation&amp;hl=id&amp;user=GMtAZdgAAAAJ&amp;sortby=pubdate&amp;citation_for_view=GMtAZdgAAAAJ:ldfaerwXgEUC" TargetMode="External"/><Relationship Id="rId6" Type="http://schemas.openxmlformats.org/officeDocument/2006/relationships/hyperlink" Target="https://scholar.google.com/citations?view_op=view_citation&amp;hl=id&amp;user=jlMDMyEAAAAJ&amp;sortby=pubdate&amp;citation_for_view=jlMDMyEAAAAJ:ULOm3_A8WrAC" TargetMode="External"/><Relationship Id="rId23" Type="http://schemas.openxmlformats.org/officeDocument/2006/relationships/hyperlink" Target="https://scholar.google.com/citations?view_op=view_citation&amp;hl=id&amp;user=inXq25sAAAAJ&amp;sortby=pubdate&amp;citation_for_view=inXq25sAAAAJ:Zph67rFs4hoC" TargetMode="External"/><Relationship Id="rId28" Type="http://schemas.openxmlformats.org/officeDocument/2006/relationships/hyperlink" Target="https://scholar.google.com/citations?view_op=view_citation&amp;hl=id&amp;user=inXq25sAAAAJ&amp;sortby=pubdate&amp;citation_for_view=inXq25sAAAAJ:Zph67rFs4hoC" TargetMode="External"/><Relationship Id="rId49" Type="http://schemas.openxmlformats.org/officeDocument/2006/relationships/hyperlink" Target="https://scholar.google.com/citations?view_op=view_citation&amp;hl=id&amp;user=Dnqw1xkAAAAJ&amp;cstart=20&amp;pagesize=80&amp;sortby=pubdate&amp;citation_for_view=Dnqw1xkAAAAJ:ye4kPcJQO24C" TargetMode="External"/><Relationship Id="rId114" Type="http://schemas.openxmlformats.org/officeDocument/2006/relationships/hyperlink" Target="https://scholar.google.com/citations?view_op=view_citation&amp;hl=id&amp;user=boYLbdAAAAAJ&amp;sortby=pubdate&amp;citation_for_view=boYLbdAAAAAJ:d1gkVwhDpl0C" TargetMode="External"/><Relationship Id="rId119" Type="http://schemas.openxmlformats.org/officeDocument/2006/relationships/hyperlink" Target="https://scholar.google.com/citations?view_op=view_citation&amp;hl=id&amp;user=sRACUYwAAAAJ&amp;sortby=pubdate&amp;citation_for_view=sRACUYwAAAAJ:BqipwSGYUEgC" TargetMode="External"/><Relationship Id="rId44" Type="http://schemas.openxmlformats.org/officeDocument/2006/relationships/hyperlink" Target="https://scholar.google.com/citations?view_op=view_citation&amp;hl=id&amp;user=Dnqw1xkAAAAJ&amp;sortby=pubdate&amp;citation_for_view=Dnqw1xkAAAAJ:tKAzc9rXhukC" TargetMode="External"/><Relationship Id="rId60" Type="http://schemas.openxmlformats.org/officeDocument/2006/relationships/hyperlink" Target="https://scholar.google.com/citations?view_op=view_citation&amp;hl=id&amp;user=0AIxueAAAAAJ&amp;sortby=pubdate&amp;citation_for_view=0AIxueAAAAAJ:k_IJM867U9cC" TargetMode="External"/><Relationship Id="rId65" Type="http://schemas.openxmlformats.org/officeDocument/2006/relationships/hyperlink" Target="https://scholar.google.com/citations?view_op=view_citation&amp;hl=id&amp;user=n4qwDykAAAAJ&amp;sortby=pubdate&amp;citation_for_view=n4qwDykAAAAJ:Zph67rFs4hoC" TargetMode="External"/><Relationship Id="rId81" Type="http://schemas.openxmlformats.org/officeDocument/2006/relationships/hyperlink" Target="https://scholar.google.com/citations?view_op=view_citation&amp;hl=id&amp;user=LWsOz0YAAAAJ&amp;sortby=pubdate&amp;citation_for_view=LWsOz0YAAAAJ:Tyk-4Ss8FVUC" TargetMode="External"/><Relationship Id="rId86" Type="http://schemas.openxmlformats.org/officeDocument/2006/relationships/hyperlink" Target="https://jurnal.ibik.ac.id/index.php/jimkes/article/view/1188" TargetMode="External"/><Relationship Id="rId130" Type="http://schemas.openxmlformats.org/officeDocument/2006/relationships/hyperlink" Target="https://scholar.google.com/citations?view_op=view_citation&amp;hl=id&amp;user=2UEsj5MAAAAJ&amp;sortby=pubdate&amp;citation_for_view=2UEsj5MAAAAJ:HDshCWvjkbEC" TargetMode="External"/><Relationship Id="rId135" Type="http://schemas.openxmlformats.org/officeDocument/2006/relationships/hyperlink" Target="https://scholar.google.com/citations?view_op=view_citation&amp;hl=id&amp;user=3_maRAoAAAAJ&amp;cstart=20&amp;pagesize=80&amp;sortby=pubdate&amp;citation_for_view=3_maRAoAAAAJ:oi2SiIJ9l4AC" TargetMode="External"/><Relationship Id="rId151" Type="http://schemas.openxmlformats.org/officeDocument/2006/relationships/hyperlink" Target="https://scholar.google.com/citations?view_op=view_citation&amp;hl=id&amp;user=PDoGgigAAAAJ&amp;sortby=pubdate&amp;citation_for_view=PDoGgigAAAAJ:pyW8ca7W8N0C" TargetMode="External"/><Relationship Id="rId156" Type="http://schemas.openxmlformats.org/officeDocument/2006/relationships/hyperlink" Target="https://scholar.google.com/citations?view_op=view_citation&amp;hl=en&amp;user=PDoGgigAAAAJ&amp;sortby=pubdate&amp;citation_for_view=PDoGgigAAAAJ:pqnbT2bcN3wC" TargetMode="External"/><Relationship Id="rId177" Type="http://schemas.openxmlformats.org/officeDocument/2006/relationships/hyperlink" Target="https://scholar.google.com/citations?view_op=view_citation&amp;hl=id&amp;user=z_aahGUAAAAJ&amp;sortby=pubdate&amp;citation_for_view=z_aahGUAAAAJ:dshw04ExmUIC" TargetMode="External"/><Relationship Id="rId172" Type="http://schemas.openxmlformats.org/officeDocument/2006/relationships/hyperlink" Target="https://scholar.google.com/citations?view_op=view_citation&amp;hl=id&amp;user=oO4uRaoAAAAJ&amp;sortby=pubdate&amp;citation_for_view=oO4uRaoAAAAJ:IjCSPb-OGe4C" TargetMode="External"/><Relationship Id="rId13" Type="http://schemas.openxmlformats.org/officeDocument/2006/relationships/hyperlink" Target="https://scholar.google.com/citations?view_op=view_citation&amp;hl=id&amp;user=Uc6NYGQAAAAJ&amp;sortby=pubdate&amp;citation_for_view=Uc6NYGQAAAAJ:Se3iqnhoufwC" TargetMode="External"/><Relationship Id="rId18" Type="http://schemas.openxmlformats.org/officeDocument/2006/relationships/hyperlink" Target="https://scholar.google.com/citations?view_op=view_citation&amp;hl=id&amp;user=pGHMxz4AAAAJ&amp;sortby=pubdate&amp;citation_for_view=pGHMxz4AAAAJ:IjCSPb-OGe4C" TargetMode="External"/><Relationship Id="rId39" Type="http://schemas.openxmlformats.org/officeDocument/2006/relationships/hyperlink" Target="https://scholar.google.com/citations?view_op=view_citation&amp;hl=id&amp;user=HY2BsvEAAAAJ&amp;sortby=pubdate&amp;citation_for_view=HY2BsvEAAAAJ:5nxA0vEk-isC" TargetMode="External"/><Relationship Id="rId109" Type="http://schemas.openxmlformats.org/officeDocument/2006/relationships/hyperlink" Target="https://scholar.google.com/citations?view_op=view_citation&amp;hl=id&amp;user=fR8KUS0AAAAJ&amp;sortby=pubdate&amp;citation_for_view=fR8KUS0AAAAJ:iH-uZ7U-co4C" TargetMode="External"/><Relationship Id="rId34" Type="http://schemas.openxmlformats.org/officeDocument/2006/relationships/hyperlink" Target="https://scholar.google.com/citations?view_op=view_citation&amp;hl=id&amp;user=HY2BsvEAAAAJ&amp;sortby=pubdate&amp;citation_for_view=HY2BsvEAAAAJ:mVmsd5A6BfQC" TargetMode="External"/><Relationship Id="rId50" Type="http://schemas.openxmlformats.org/officeDocument/2006/relationships/hyperlink" Target="https://scholar.google.com/citations?view_op=view_citation&amp;hl=id&amp;user=Dnqw1xkAAAAJ&amp;cstart=20&amp;pagesize=80&amp;sortby=pubdate&amp;citation_for_view=Dnqw1xkAAAAJ:5awf1xo2G04C" TargetMode="External"/><Relationship Id="rId55" Type="http://schemas.openxmlformats.org/officeDocument/2006/relationships/hyperlink" Target="https://scholar.google.com/citations?view_op=view_citation&amp;hl=id&amp;user=ZjzLTlsAAAAJ&amp;sortby=pubdate&amp;citation_for_view=ZjzLTlsAAAAJ:IjCSPb-OGe4C" TargetMode="External"/><Relationship Id="rId76" Type="http://schemas.openxmlformats.org/officeDocument/2006/relationships/hyperlink" Target="https://scholar.google.com/citations?view_op=view_citation&amp;hl=id&amp;user=O1Z1KrYAAAAJ&amp;sortby=pubdate&amp;citation_for_view=O1Z1KrYAAAAJ:Tyk-4Ss8FVUC" TargetMode="External"/><Relationship Id="rId97" Type="http://schemas.openxmlformats.org/officeDocument/2006/relationships/hyperlink" Target="https://scholar.google.com/citations?view_op=view_citation&amp;hl=en&amp;user=GB4IiRAAAAAJ&amp;sortby=pubdate&amp;citation_for_view=GB4IiRAAAAAJ:GnPB-g6toBAC" TargetMode="External"/><Relationship Id="rId104" Type="http://schemas.openxmlformats.org/officeDocument/2006/relationships/hyperlink" Target="https://scholar.google.com/citations?view_op=view_citation&amp;hl=en&amp;user=l3KyB3kAAAAJ&amp;sortby=pubdate&amp;citation_for_view=l3KyB3kAAAAJ:d1gkVwhDpl0C" TargetMode="External"/><Relationship Id="rId120" Type="http://schemas.openxmlformats.org/officeDocument/2006/relationships/hyperlink" Target="https://scholar.google.com/citations?view_op=view_citation&amp;hl=id&amp;user=sRACUYwAAAAJ&amp;sortby=pubdate&amp;citation_for_view=sRACUYwAAAAJ:YFjsv_pBGBYC" TargetMode="External"/><Relationship Id="rId125" Type="http://schemas.openxmlformats.org/officeDocument/2006/relationships/hyperlink" Target="https://scholar.google.com/citations?view_op=view_citation&amp;hl=id&amp;user=yCY5FG4AAAAJ&amp;sortby=pubdate&amp;citation_for_view=yCY5FG4AAAAJ:ZuybSZzF8UAC" TargetMode="External"/><Relationship Id="rId141" Type="http://schemas.openxmlformats.org/officeDocument/2006/relationships/hyperlink" Target="https://scholar.google.com/citations?view_op=view_citation&amp;hl=id&amp;user=3_maRAoAAAAJ&amp;cstart=20&amp;pagesize=80&amp;sortby=pubdate&amp;citation_for_view=3_maRAoAAAAJ:HhcuHIWmDEUC" TargetMode="External"/><Relationship Id="rId146" Type="http://schemas.openxmlformats.org/officeDocument/2006/relationships/hyperlink" Target="https://scholar.google.com/citations?view_op=view_citation&amp;hl=id&amp;user=eN4uCGsAAAAJ&amp;sortby=pubdate&amp;citation_for_view=eN4uCGsAAAAJ:iH-uZ7U-co4C" TargetMode="External"/><Relationship Id="rId167" Type="http://schemas.openxmlformats.org/officeDocument/2006/relationships/hyperlink" Target="https://scholar.google.com/citations?view_op=view_citation&amp;hl=id&amp;user=oO4uRaoAAAAJ&amp;sortby=pubdate&amp;citation_for_view=oO4uRaoAAAAJ:qjMakFHDy7sC" TargetMode="External"/><Relationship Id="rId7" Type="http://schemas.openxmlformats.org/officeDocument/2006/relationships/hyperlink" Target="https://scholar.google.com/citations?view_op=view_citation&amp;hl=id&amp;user=jlMDMyEAAAAJ&amp;sortby=pubdate&amp;citation_for_view=jlMDMyEAAAAJ:kNdYIx-mwKoC" TargetMode="External"/><Relationship Id="rId71" Type="http://schemas.openxmlformats.org/officeDocument/2006/relationships/hyperlink" Target="https://scholar.google.com/citations?view_op=view_citation&amp;hl=en&amp;user=VJQGrkMAAAAJ&amp;sortby=pubdate&amp;citation_for_view=VJQGrkMAAAAJ:u-x6o8ySG0sC" TargetMode="External"/><Relationship Id="rId92" Type="http://schemas.openxmlformats.org/officeDocument/2006/relationships/hyperlink" Target="https://scholar.google.com/citations?view_op=view_citation&amp;hl=en&amp;user=eXWp4IIAAAAJ&amp;sortby=pubdate&amp;citation_for_view=eXWp4IIAAAAJ:kNdYIx-mwKoC" TargetMode="External"/><Relationship Id="rId162" Type="http://schemas.openxmlformats.org/officeDocument/2006/relationships/hyperlink" Target="https://scholar.google.com/citations?view_op=view_citation&amp;hl=id&amp;user=GMtAZdgAAAAJ&amp;sortby=pubdate&amp;citation_for_view=GMtAZdgAAAAJ:GnPB-g6toBAC" TargetMode="External"/><Relationship Id="rId2" Type="http://schemas.openxmlformats.org/officeDocument/2006/relationships/hyperlink" Target="https://scholar.google.com/citations?view_op=view_citation&amp;hl=id&amp;user=2Fyg6RAAAAAJ&amp;sortby=pubdate&amp;citation_for_view=2Fyg6RAAAAAJ:4JMBOYKVnBMC" TargetMode="External"/><Relationship Id="rId29" Type="http://schemas.openxmlformats.org/officeDocument/2006/relationships/hyperlink" Target="https://scholar.google.com/citations?view_op=view_citation&amp;hl=id&amp;user=HZv4-awAAAAJ&amp;sortby=pubdate&amp;citation_for_view=HZv4-awAAAAJ:zYLM7Y9cAGgC" TargetMode="External"/><Relationship Id="rId24" Type="http://schemas.openxmlformats.org/officeDocument/2006/relationships/hyperlink" Target="https://scholar.google.com/citations?view_op=view_citation&amp;hl=id&amp;user=inXq25sAAAAJ&amp;sortby=pubdate&amp;citation_for_view=inXq25sAAAAJ:MXK_kJrjxJIC" TargetMode="External"/><Relationship Id="rId40" Type="http://schemas.openxmlformats.org/officeDocument/2006/relationships/hyperlink" Target="https://www.researchgate.net/publication/349763254_The_Analysis_of_Profitability_and_its_Implications_for_Stock_Return_A_Learning_and_Education_Perspective" TargetMode="External"/><Relationship Id="rId45" Type="http://schemas.openxmlformats.org/officeDocument/2006/relationships/hyperlink" Target="https://scholar.google.com/citations?view_op=view_citation&amp;hl=id&amp;user=Dnqw1xkAAAAJ&amp;sortby=pubdate&amp;citation_for_view=Dnqw1xkAAAAJ:kzcrU_BdoSEC" TargetMode="External"/><Relationship Id="rId66" Type="http://schemas.openxmlformats.org/officeDocument/2006/relationships/hyperlink" Target="https://scholar.google.com/citations?view_op=view_citation&amp;hl=id&amp;user=n4qwDykAAAAJ&amp;sortby=pubdate&amp;citation_for_view=n4qwDykAAAAJ:0EnyYjriUFMC" TargetMode="External"/><Relationship Id="rId87" Type="http://schemas.openxmlformats.org/officeDocument/2006/relationships/hyperlink" Target="https://scholar.google.com/citations?view_op=view_citation&amp;hl=id&amp;user=jMPojI0AAAAJ&amp;sortby=pubdate&amp;citation_for_view=jMPojI0AAAAJ:UebtZRa9Y70C" TargetMode="External"/><Relationship Id="rId110" Type="http://schemas.openxmlformats.org/officeDocument/2006/relationships/hyperlink" Target="https://scholar.google.com/citations?view_op=view_citation&amp;hl=en&amp;user=fR8KUS0AAAAJ&amp;sortby=pubdate&amp;citation_for_view=fR8KUS0AAAAJ:RHpTSmoSYBkC" TargetMode="External"/><Relationship Id="rId115" Type="http://schemas.openxmlformats.org/officeDocument/2006/relationships/hyperlink" Target="https://scholar.google.com/citations?view_op=view_citation&amp;hl=id&amp;user=boYLbdAAAAAJ&amp;sortby=pubdate&amp;citation_for_view=boYLbdAAAAAJ:u-x6o8ySG0sC" TargetMode="External"/><Relationship Id="rId131" Type="http://schemas.openxmlformats.org/officeDocument/2006/relationships/hyperlink" Target="https://scholar.google.com/citations?view_op=view_citation&amp;hl=id&amp;user=2UEsj5MAAAAJ&amp;sortby=pubdate&amp;citation_for_view=2UEsj5MAAAAJ:mB3voiENLucC" TargetMode="External"/><Relationship Id="rId136" Type="http://schemas.openxmlformats.org/officeDocument/2006/relationships/hyperlink" Target="https://jurnal.ibik.ac.id/index.php/icogoia2021/article/view/1240" TargetMode="External"/><Relationship Id="rId157" Type="http://schemas.openxmlformats.org/officeDocument/2006/relationships/hyperlink" Target="https://scholar.google.com/citations?view_op=view_citation&amp;hl=id&amp;user=GMtAZdgAAAAJ&amp;sortby=pubdate&amp;citation_for_view=GMtAZdgAAAAJ:ZHo1McVdvXMC" TargetMode="External"/><Relationship Id="rId178" Type="http://schemas.openxmlformats.org/officeDocument/2006/relationships/drawing" Target="../drawings/drawing5.xml"/><Relationship Id="rId61" Type="http://schemas.openxmlformats.org/officeDocument/2006/relationships/hyperlink" Target="https://scholar.google.com/citations?view_op=view_citation&amp;hl=id&amp;user=0AIxueAAAAAJ&amp;sortby=pubdate&amp;citation_for_view=0AIxueAAAAAJ:bEWYMUwI8FkC" TargetMode="External"/><Relationship Id="rId82" Type="http://schemas.openxmlformats.org/officeDocument/2006/relationships/hyperlink" Target="https://scholar.google.com/citations?view_op=view_citation&amp;hl=en&amp;user=LWsOz0YAAAAJ&amp;citation_for_view=LWsOz0YAAAAJ:9yKSN-GCB0IC" TargetMode="External"/><Relationship Id="rId152" Type="http://schemas.openxmlformats.org/officeDocument/2006/relationships/hyperlink" Target="https://scholar.google.com/citations?view_op=view_citation&amp;hl=id&amp;user=PDoGgigAAAAJ&amp;sortby=pubdate&amp;citation_for_view=PDoGgigAAAAJ:yD5IFk8b50cC" TargetMode="External"/><Relationship Id="rId173" Type="http://schemas.openxmlformats.org/officeDocument/2006/relationships/hyperlink" Target="https://scholar.google.com/citations?view_op=view_citation&amp;hl=id&amp;user=BWLLjgQAAAAJ&amp;sortby=pubdate&amp;citation_for_view=BWLLjgQAAAAJ:KlAtU1dfN6UC" TargetMode="External"/><Relationship Id="rId19" Type="http://schemas.openxmlformats.org/officeDocument/2006/relationships/hyperlink" Target="https://scholar.google.com/citations?view_op=view_citation&amp;hl=id&amp;user=pGHMxz4AAAAJ&amp;sortby=pubdate&amp;citation_for_view=pGHMxz4AAAAJ:qjMakFHDy7sC" TargetMode="External"/><Relationship Id="rId14" Type="http://schemas.openxmlformats.org/officeDocument/2006/relationships/hyperlink" Target="https://scholar.google.com/citations?view_op=view_citation&amp;hl=id&amp;user=Uc6NYGQAAAAJ&amp;sortby=pubdate&amp;citation_for_view=Uc6NYGQAAAAJ:ufrVoPGSRksC" TargetMode="External"/><Relationship Id="rId30" Type="http://schemas.openxmlformats.org/officeDocument/2006/relationships/hyperlink" Target="https://scholar.google.com/citations?view_op=view_citation&amp;hl=id&amp;user=Zf1hlx8AAAAJ&amp;sortby=pubdate&amp;citation_for_view=Zf1hlx8AAAAJ:5nxA0vEk-isC" TargetMode="External"/><Relationship Id="rId35" Type="http://schemas.openxmlformats.org/officeDocument/2006/relationships/hyperlink" Target="https://scholar.google.com/citations?view_op=view_citation&amp;hl=id&amp;user=HY2BsvEAAAAJ&amp;sortby=pubdate&amp;citation_for_view=HY2BsvEAAAAJ:aqlVkmm33-oC" TargetMode="External"/><Relationship Id="rId56" Type="http://schemas.openxmlformats.org/officeDocument/2006/relationships/hyperlink" Target="https://scholar.google.com/citations?view_op=view_citation&amp;hl=id&amp;user=VQjhtXQAAAAJ&amp;sortby=pubdate&amp;citation_for_view=VQjhtXQAAAAJ:WF5omc3nYNoC" TargetMode="External"/><Relationship Id="rId77" Type="http://schemas.openxmlformats.org/officeDocument/2006/relationships/hyperlink" Target="https://scholar.google.com/citations?view_op=view_citation&amp;hl=id&amp;user=O1Z1KrYAAAAJ&amp;sortby=pubdate&amp;citation_for_view=O1Z1KrYAAAAJ:d1gkVwhDpl0C" TargetMode="External"/><Relationship Id="rId100" Type="http://schemas.openxmlformats.org/officeDocument/2006/relationships/hyperlink" Target="https://scholar.google.com/citations?view_op=view_citation&amp;hl=id&amp;user=l3KyB3kAAAAJ&amp;sortby=pubdate&amp;citation_for_view=l3KyB3kAAAAJ:qxL8FJ1GzNcChttps://scholar.google.com/citations?view_op=view_citation&amp;hl=id&amp;user=l3KyB3kAAAAJ&amp;sortby=pubdate&amp;citation_for_view=l3KyB3kAAAAJ:qxL8FJ1GzNcC" TargetMode="External"/><Relationship Id="rId105" Type="http://schemas.openxmlformats.org/officeDocument/2006/relationships/hyperlink" Target="https://scholar.google.com/citations?view_op=view_citation&amp;hl=id&amp;user=Xw-4pl0AAAAJ&amp;sortby=pubdate&amp;citation_for_view=Xw-4pl0AAAAJ:NhqRSupF_l8C" TargetMode="External"/><Relationship Id="rId126" Type="http://schemas.openxmlformats.org/officeDocument/2006/relationships/hyperlink" Target="https://scholar.google.com/citations?view_op=view_citation&amp;hl=id&amp;user=yCY5FG4AAAAJ&amp;sortby=pubdate&amp;citation_for_view=yCY5FG4AAAAJ:ye4kPcJQO24C" TargetMode="External"/><Relationship Id="rId147" Type="http://schemas.openxmlformats.org/officeDocument/2006/relationships/hyperlink" Target="https://scholar.google.com/citations?view_op=view_citation&amp;hl=en&amp;user=eN4uCGsAAAAJ&amp;sortby=pubdate&amp;citation_for_view=eN4uCGsAAAAJ:j3f4tGmQtD8C" TargetMode="External"/><Relationship Id="rId168" Type="http://schemas.openxmlformats.org/officeDocument/2006/relationships/hyperlink" Target="https://scholar.google.com/citations?view_op=view_citation&amp;hl=id&amp;user=oO4uRaoAAAAJ&amp;sortby=pubdate&amp;citation_for_view=oO4uRaoAAAAJ:d1gkVwhDpl0C" TargetMode="External"/><Relationship Id="rId8" Type="http://schemas.openxmlformats.org/officeDocument/2006/relationships/hyperlink" Target="https://scholar.google.com/citations?view_op=view_citation&amp;hl=id&amp;user=Uc6NYGQAAAAJ&amp;sortby=pubdate&amp;citation_for_view=Uc6NYGQAAAAJ:kNdYIx-mwKoC" TargetMode="External"/><Relationship Id="rId51" Type="http://schemas.openxmlformats.org/officeDocument/2006/relationships/hyperlink" Target="https://scholar.google.com/citations?view_op=view_citation&amp;hl=id&amp;user=Dnqw1xkAAAAJ&amp;cstart=20&amp;pagesize=80&amp;sortby=pubdate&amp;citation_for_view=Dnqw1xkAAAAJ:tkaPQYYpVKoC" TargetMode="External"/><Relationship Id="rId72" Type="http://schemas.openxmlformats.org/officeDocument/2006/relationships/hyperlink" Target="https://scholar.google.com/citations?view_op=view_citation&amp;hl=id&amp;user=z1HHdJYAAAAJ&amp;sortby=pubdate&amp;citation_for_view=z1HHdJYAAAAJ:PkcyUWeTMh0C" TargetMode="External"/><Relationship Id="rId93" Type="http://schemas.openxmlformats.org/officeDocument/2006/relationships/hyperlink" Target="https://journal.feb.unmul.ac.id/index.php/AKUNTABEL/article/view/11718" TargetMode="External"/><Relationship Id="rId98" Type="http://schemas.openxmlformats.org/officeDocument/2006/relationships/hyperlink" Target="https://scholar.google.com/citations?view_op=view_citation&amp;hl=id&amp;user=GB4IiRAAAAAJ&amp;sortby=pubdate&amp;citation_for_view=GB4IiRAAAAAJ:M3NEmzRMIkIC" TargetMode="External"/><Relationship Id="rId121" Type="http://schemas.openxmlformats.org/officeDocument/2006/relationships/hyperlink" Target="https://scholar.google.com/citations?view_op=view_citation&amp;hl=en&amp;user=sRACUYwAAAAJ&amp;sortby=pubdate&amp;citation_for_view=sRACUYwAAAAJ:R3hNpaxXUhUC" TargetMode="External"/><Relationship Id="rId142" Type="http://schemas.openxmlformats.org/officeDocument/2006/relationships/hyperlink" Target="https://scholar.google.com/citations?view_op=view_citation&amp;hl=id&amp;user=3_maRAoAAAAJ&amp;cstart=20&amp;pagesize=80&amp;sortby=pubdate&amp;citation_for_view=3_maRAoAAAAJ:VN7nJs4JPk0C" TargetMode="External"/><Relationship Id="rId163" Type="http://schemas.openxmlformats.org/officeDocument/2006/relationships/hyperlink" Target="https://scholar.google.com/citations?view_op=view_citation&amp;hl=id&amp;user=GMtAZdgAAAAJ&amp;sortby=pubdate&amp;citation_for_view=GMtAZdgAAAAJ:g5m5HwL7SMYC" TargetMode="External"/><Relationship Id="rId3" Type="http://schemas.openxmlformats.org/officeDocument/2006/relationships/hyperlink" Target="https://scholar.google.com/citations?view_op=view_citation&amp;hl=id&amp;user=um4SvBAAAAAJ&amp;sortby=pubdate&amp;citation_for_view=um4SvBAAAAAJ:tYavs44e6CUC" TargetMode="External"/><Relationship Id="rId25" Type="http://schemas.openxmlformats.org/officeDocument/2006/relationships/hyperlink" Target="https://scholar.google.com/citations?view_op=view_citation&amp;hl=id&amp;user=inXq25sAAAAJ&amp;sortby=pubdate&amp;citation_for_view=inXq25sAAAAJ:8k81kl-MbHgC" TargetMode="External"/><Relationship Id="rId46" Type="http://schemas.openxmlformats.org/officeDocument/2006/relationships/hyperlink" Target="https://scholar.google.com/citations?view_op=view_citation&amp;hl=id&amp;user=Dnqw1xkAAAAJ&amp;sortby=pubdate&amp;citation_for_view=Dnqw1xkAAAAJ:NJ774b8OgUMC" TargetMode="External"/><Relationship Id="rId67" Type="http://schemas.openxmlformats.org/officeDocument/2006/relationships/hyperlink" Target="https://scholar.google.com/citations?view_op=view_citation&amp;hl=id&amp;user=n4qwDykAAAAJ&amp;sortby=pubdate&amp;citation_for_view=n4qwDykAAAAJ:UebtZRa9Y70C" TargetMode="External"/><Relationship Id="rId116" Type="http://schemas.openxmlformats.org/officeDocument/2006/relationships/hyperlink" Target="https://scholar.google.com/citations?view_op=view_citation&amp;hl=id&amp;user=TCn4BcYAAAAJ&amp;sortby=pubdate&amp;citation_for_view=TCn4BcYAAAAJ:a0OBvERweLwC" TargetMode="External"/><Relationship Id="rId137" Type="http://schemas.openxmlformats.org/officeDocument/2006/relationships/hyperlink" Target="https://scholar.google.com/citations?view_op=view_citation&amp;hl=id&amp;user=3_maRAoAAAAJ&amp;cstart=20&amp;pagesize=80&amp;sortby=pubdate&amp;citation_for_view=3_maRAoAAAAJ:ziOE8S1-AIUC" TargetMode="External"/><Relationship Id="rId158" Type="http://schemas.openxmlformats.org/officeDocument/2006/relationships/hyperlink" Target="https://scholar.google.com/citations?view_op=view_citation&amp;hl=id&amp;user=GMtAZdgAAAAJ&amp;sortby=pubdate&amp;citation_for_view=GMtAZdgAAAAJ:2P1L_qKh6hAC" TargetMode="External"/><Relationship Id="rId20" Type="http://schemas.openxmlformats.org/officeDocument/2006/relationships/hyperlink" Target="https://scholar.google.com/citations?view_op=view_citation&amp;hl=id&amp;user=pGHMxz4AAAAJ&amp;sortby=pubdate&amp;citation_for_view=pGHMxz4AAAAJ:2osOgNQ5qMEC" TargetMode="External"/><Relationship Id="rId41" Type="http://schemas.openxmlformats.org/officeDocument/2006/relationships/hyperlink" Target="https://scholar.google.com/citations?view_op=view_citation&amp;hl=id&amp;user=Dnqw1xkAAAAJ&amp;sortby=pubdate&amp;citation_for_view=Dnqw1xkAAAAJ:j8SEvjWlNXcC" TargetMode="External"/><Relationship Id="rId62" Type="http://schemas.openxmlformats.org/officeDocument/2006/relationships/hyperlink" Target="https://scholar.google.com/citations?view_op=view_citation&amp;hl=id&amp;user=0AIxueAAAAAJ&amp;sortby=pubdate&amp;citation_for_view=0AIxueAAAAAJ:j3f4tGmQtD8C" TargetMode="External"/><Relationship Id="rId83" Type="http://schemas.openxmlformats.org/officeDocument/2006/relationships/hyperlink" Target="https://scholar.google.com/citations?hl=id&amp;user=akk02VkAAAAJ&amp;view_op=list_works&amp;sortby=pubdate" TargetMode="External"/><Relationship Id="rId88" Type="http://schemas.openxmlformats.org/officeDocument/2006/relationships/hyperlink" Target="https://scholar.google.com/citations?view_op=view_citation&amp;hl=id&amp;user=OYb97OIAAAAJ&amp;sortby=pubdate&amp;citation_for_view=OYb97OIAAAAJ:qjMakFHDy7sC" TargetMode="External"/><Relationship Id="rId111" Type="http://schemas.openxmlformats.org/officeDocument/2006/relationships/hyperlink" Target="https://scholar.google.com/citations?view_op=view_citation&amp;hl=id&amp;user=fR8KUS0AAAAJ&amp;sortby=pubdate&amp;citation_for_view=fR8KUS0AAAAJ:hFOr9nPyWt4C" TargetMode="External"/><Relationship Id="rId132" Type="http://schemas.openxmlformats.org/officeDocument/2006/relationships/hyperlink" Target="https://scholar.google.com/citations?view_op=view_citation&amp;hl=id&amp;user=2UEsj5MAAAAJ&amp;sortby=pubdate&amp;citation_for_view=2UEsj5MAAAAJ:qUcmZB5y_30C" TargetMode="External"/><Relationship Id="rId153" Type="http://schemas.openxmlformats.org/officeDocument/2006/relationships/hyperlink" Target="https://scholar.google.com/citations?view_op=view_citation&amp;hl=en&amp;user=PDoGgigAAAAJ&amp;sortby=pubdate&amp;citation_for_view=PDoGgigAAAAJ:u_35RYKgDlwC" TargetMode="External"/><Relationship Id="rId174" Type="http://schemas.openxmlformats.org/officeDocument/2006/relationships/hyperlink" Target="https://scholar.google.com/citations?view_op=view_citation&amp;hl=id&amp;user=z_aahGUAAAAJ&amp;sortby=pubdate&amp;citation_for_view=z_aahGUAAAAJ:KxtntwgDAa4C" TargetMode="External"/><Relationship Id="rId15" Type="http://schemas.openxmlformats.org/officeDocument/2006/relationships/hyperlink" Target="https://scholar.google.com/citations?view_op=view_citation&amp;hl=id&amp;user=i36DLDYAAAAJ&amp;sortby=pubdate&amp;citation_for_view=i36DLDYAAAAJ:YsMSGLbcyi4C" TargetMode="External"/><Relationship Id="rId36" Type="http://schemas.openxmlformats.org/officeDocument/2006/relationships/hyperlink" Target="https://scholar.google.com/citations?view_op=view_citation&amp;hl=id&amp;user=HY2BsvEAAAAJ&amp;sortby=pubdate&amp;citation_for_view=HY2BsvEAAAAJ:4TOpqqG69KYC" TargetMode="External"/><Relationship Id="rId57" Type="http://schemas.openxmlformats.org/officeDocument/2006/relationships/hyperlink" Target="https://scholar.google.com/citations?view_op=view_citation&amp;hl=id&amp;user=VQjhtXQAAAAJ&amp;sortby=pubdate&amp;citation_for_view=VQjhtXQAAAAJ:ufrVoPGSRksC" TargetMode="External"/><Relationship Id="rId106" Type="http://schemas.openxmlformats.org/officeDocument/2006/relationships/hyperlink" Target="https://scholar.google.com/citations?view_op=view_citation&amp;hl=en&amp;user=Xw-4pl0AAAAJ&amp;sortby=pubdate&amp;citation_for_view=Xw-4pl0AAAAJ:zA6iFVUQeVQC" TargetMode="External"/><Relationship Id="rId127" Type="http://schemas.openxmlformats.org/officeDocument/2006/relationships/hyperlink" Target="https://scholar.google.com/citations?view_op=view_citation&amp;hl=id&amp;user=yCY5FG4AAAAJ&amp;cstart=20&amp;pagesize=80&amp;sortby=pubdate&amp;citation_for_view=yCY5FG4AAAAJ:PELIpwtuRlgC" TargetMode="External"/><Relationship Id="rId10" Type="http://schemas.openxmlformats.org/officeDocument/2006/relationships/hyperlink" Target="https://scholar.google.com/citations?view_op=view_citation&amp;hl=id&amp;user=Uc6NYGQAAAAJ&amp;sortby=pubdate&amp;citation_for_view=Uc6NYGQAAAAJ:0EnyYjriUFMC" TargetMode="External"/><Relationship Id="rId31" Type="http://schemas.openxmlformats.org/officeDocument/2006/relationships/hyperlink" Target="https://scholar.google.com/citations?view_op=view_citation&amp;hl=id&amp;user=Zf1hlx8AAAAJ&amp;sortby=pubdate&amp;citation_for_view=Zf1hlx8AAAAJ:0EnyYjriUFMC" TargetMode="External"/><Relationship Id="rId52" Type="http://schemas.openxmlformats.org/officeDocument/2006/relationships/hyperlink" Target="https://scholar.google.com/citations?view_op=view_citation&amp;hl=id&amp;user=Dnqw1xkAAAAJ&amp;cstart=20&amp;pagesize=80&amp;sortby=pubdate&amp;citation_for_view=Dnqw1xkAAAAJ:Y5dfb0dijaUC" TargetMode="External"/><Relationship Id="rId73" Type="http://schemas.openxmlformats.org/officeDocument/2006/relationships/hyperlink" Target="https://scholar.google.com/citations?view_op=view_citation&amp;hl=id&amp;user=z1HHdJYAAAAJ&amp;sortby=pubdate&amp;citation_for_view=z1HHdJYAAAAJ:SnGPuo6Feq8C" TargetMode="External"/><Relationship Id="rId78" Type="http://schemas.openxmlformats.org/officeDocument/2006/relationships/hyperlink" Target="https://scholar.google.com/citations?view_op=view_citation&amp;hl=id&amp;user=2BAQyGoAAAAJ&amp;sortby=pubdate&amp;citation_for_view=2BAQyGoAAAAJ:mB3voiENLucC" TargetMode="External"/><Relationship Id="rId94" Type="http://schemas.openxmlformats.org/officeDocument/2006/relationships/hyperlink" Target="https://scholar.google.com/citations?view_op=view_citation&amp;hl=id&amp;user=dzpWTc8AAAAJ&amp;sortby=pubdate&amp;citation_for_view=dzpWTc8AAAAJ:IjCSPb-OGe4C" TargetMode="External"/><Relationship Id="rId99" Type="http://schemas.openxmlformats.org/officeDocument/2006/relationships/hyperlink" Target="https://scholar.google.com/citations?view_op=view_citation&amp;hl=id&amp;user=l3KyB3kAAAAJ&amp;sortby=pubdate&amp;citation_for_view=l3KyB3kAAAAJ:QIV2ME_5wuYC" TargetMode="External"/><Relationship Id="rId101" Type="http://schemas.openxmlformats.org/officeDocument/2006/relationships/hyperlink" Target="https://scholar.google.com/citations?view_op=view_citation&amp;hl=en&amp;user=l3KyB3kAAAAJ&amp;sortby=pubdate&amp;citation_for_view=l3KyB3kAAAAJ:ULOm3_A8WrAC" TargetMode="External"/><Relationship Id="rId122" Type="http://schemas.openxmlformats.org/officeDocument/2006/relationships/hyperlink" Target="https://scholar.google.com/citations?view_op=view_citation&amp;hl=id&amp;user=sRACUYwAAAAJ&amp;cstart=20&amp;pagesize=80&amp;sortby=pubdate&amp;citation_for_view=sRACUYwAAAAJ:hC7cP41nSMkC" TargetMode="External"/><Relationship Id="rId143" Type="http://schemas.openxmlformats.org/officeDocument/2006/relationships/hyperlink" Target="https://scholar.google.com/citations?view_op=view_citation&amp;hl=en&amp;user=eN4uCGsAAAAJ&amp;sortby=pubdate&amp;citation_for_view=eN4uCGsAAAAJ:hMod-77fHWUC" TargetMode="External"/><Relationship Id="rId148" Type="http://schemas.openxmlformats.org/officeDocument/2006/relationships/hyperlink" Target="https://scholar.google.com/citations?view_op=view_citation&amp;hl=en&amp;user=eN4uCGsAAAAJ&amp;sortby=pubdate&amp;citation_for_view=eN4uCGsAAAAJ:e5wmG9Sq2KIC" TargetMode="External"/><Relationship Id="rId164" Type="http://schemas.openxmlformats.org/officeDocument/2006/relationships/hyperlink" Target="https://scholar.google.com/citations?view_op=view_citation&amp;hl=id&amp;user=oO4uRaoAAAAJ&amp;sortby=pubdate&amp;citation_for_view=oO4uRaoAAAAJ:ULOm3_A8WrAC" TargetMode="External"/><Relationship Id="rId169" Type="http://schemas.openxmlformats.org/officeDocument/2006/relationships/hyperlink" Target="https://jurnal.ibik.ac.id/index.php/jiakes/article/view/1269" TargetMode="External"/><Relationship Id="rId4" Type="http://schemas.openxmlformats.org/officeDocument/2006/relationships/hyperlink" Target="https://scholar.google.com/citations?view_op=view_citation&amp;hl=en&amp;user=um4SvBAAAAAJ&amp;citation_for_view=um4SvBAAAAAJ:ILKRHgRFtOwC" TargetMode="External"/><Relationship Id="rId9" Type="http://schemas.openxmlformats.org/officeDocument/2006/relationships/hyperlink" Target="https://scholar.google.com/citations?view_op=view_citation&amp;hl=id&amp;user=Uc6NYGQAAAAJ&amp;sortby=pubdate&amp;citation_for_view=Uc6NYGQAAAAJ:3fE2CSJIrl8C" TargetMode="External"/><Relationship Id="rId26" Type="http://schemas.openxmlformats.org/officeDocument/2006/relationships/hyperlink" Target="https://scholar.google.com/citations?view_op=view_citation&amp;hl=id&amp;user=inXq25sAAAAJ&amp;sortby=pubdate&amp;citation_for_view=inXq25sAAAAJ:UebtZRa9Y70C" TargetMode="External"/><Relationship Id="rId47" Type="http://schemas.openxmlformats.org/officeDocument/2006/relationships/hyperlink" Target="https://scholar.google.com/citations?view_op=view_citation&amp;hl=id&amp;user=Dnqw1xkAAAAJ&amp;sortby=pubdate&amp;citation_for_view=Dnqw1xkAAAAJ:VL0QpB8kHFEC" TargetMode="External"/><Relationship Id="rId68" Type="http://schemas.openxmlformats.org/officeDocument/2006/relationships/hyperlink" Target="https://scholar.google.com/citations?view_op=view_citation&amp;hl=id&amp;user=n4qwDykAAAAJ&amp;sortby=pubdate&amp;citation_for_view=n4qwDykAAAAJ:Se3iqnhoufwC" TargetMode="External"/><Relationship Id="rId89" Type="http://schemas.openxmlformats.org/officeDocument/2006/relationships/hyperlink" Target="https://scholar.google.com/citations?view_op=view_citation&amp;hl=id&amp;user=OYb97OIAAAAJ&amp;sortby=pubdate&amp;citation_for_view=OYb97OIAAAAJ:Tyk-4Ss8FVUC" TargetMode="External"/><Relationship Id="rId112" Type="http://schemas.openxmlformats.org/officeDocument/2006/relationships/hyperlink" Target="https://scholar.google.com/citations?view_op=view_citation&amp;hl=id&amp;user=fR8KUS0AAAAJ&amp;sortby=pubdate&amp;citation_for_view=fR8KUS0AAAAJ:hC7cP41nSMkC" TargetMode="External"/><Relationship Id="rId133" Type="http://schemas.openxmlformats.org/officeDocument/2006/relationships/hyperlink" Target="https://scholar.google.com/citations?view_op=view_citation&amp;hl=id&amp;user=3_maRAoAAAAJ&amp;sortby=pubdate&amp;citation_for_view=3_maRAoAAAAJ:2v_ZtQDX9iAC" TargetMode="External"/><Relationship Id="rId154" Type="http://schemas.openxmlformats.org/officeDocument/2006/relationships/hyperlink" Target="https://scholar.google.com/citations?view_op=view_citation&amp;hl=en&amp;user=PDoGgigAAAAJ&amp;sortby=pubdate&amp;citation_for_view=PDoGgigAAAAJ:RGFaLdJalmkC" TargetMode="External"/><Relationship Id="rId175" Type="http://schemas.openxmlformats.org/officeDocument/2006/relationships/hyperlink" Target="https://scholar.google.com/citations?view_op=view_citation&amp;hl=id&amp;user=z_aahGUAAAAJ&amp;sortby=pubdate&amp;citation_for_view=z_aahGUAAAAJ:xtRiw3GOFMkC" TargetMode="External"/><Relationship Id="rId16" Type="http://schemas.openxmlformats.org/officeDocument/2006/relationships/hyperlink" Target="https://scholar.google.com/citations?view_op=view_citation&amp;hl=id&amp;user=i36DLDYAAAAJ&amp;sortby=pubdate&amp;citation_for_view=i36DLDYAAAAJ:UeHWp8X0CEIC" TargetMode="External"/><Relationship Id="rId37" Type="http://schemas.openxmlformats.org/officeDocument/2006/relationships/hyperlink" Target="https://scholar.google.com/citations?view_op=view_citation&amp;hl=id&amp;user=HY2BsvEAAAAJ&amp;sortby=pubdate&amp;citation_for_view=HY2BsvEAAAAJ:Wp0gIr-vW9MC" TargetMode="External"/><Relationship Id="rId58" Type="http://schemas.openxmlformats.org/officeDocument/2006/relationships/hyperlink" Target="https://scholar.google.com/citations?view_op=view_citation&amp;hl=id&amp;user=VQjhtXQAAAAJ&amp;sortby=pubdate&amp;citation_for_view=VQjhtXQAAAAJ:LkGwnXOMwfcC" TargetMode="External"/><Relationship Id="rId79" Type="http://schemas.openxmlformats.org/officeDocument/2006/relationships/hyperlink" Target="https://scholar.google.com/citations?view_op=view_citation&amp;hl=en&amp;user=2BAQyGoAAAAJ&amp;sortby=pubdate&amp;citation_for_view=2BAQyGoAAAAJ:-f6ydRqryjwC" TargetMode="External"/><Relationship Id="rId102" Type="http://schemas.openxmlformats.org/officeDocument/2006/relationships/hyperlink" Target="https://scholar.google.com/citations?view_op=view_citation&amp;hl=id&amp;user=l3KyB3kAAAAJ&amp;sortby=pubdate&amp;citation_for_view=l3KyB3kAAAAJ:ULOm3_A8WrAC" TargetMode="External"/><Relationship Id="rId123" Type="http://schemas.openxmlformats.org/officeDocument/2006/relationships/hyperlink" Target="https://scholar.google.com/citations?view_op=view_citation&amp;hl=id&amp;user=yCY5FG4AAAAJ&amp;sortby=pubdate&amp;citation_for_view=yCY5FG4AAAAJ:z_wVstp3MssC" TargetMode="External"/><Relationship Id="rId144" Type="http://schemas.openxmlformats.org/officeDocument/2006/relationships/hyperlink" Target="https://scholar.google.com/citations?view_op=view_citation&amp;hl=en&amp;user=eN4uCGsAAAAJ&amp;sortby=pubdate&amp;citation_for_view=eN4uCGsAAAAJ:isC4tDSrTZIC" TargetMode="External"/><Relationship Id="rId90" Type="http://schemas.openxmlformats.org/officeDocument/2006/relationships/hyperlink" Target="https://scholar.google.com/citations?view_op=view_citation&amp;hl=en&amp;user=OYb97OIAAAAJ&amp;sortby=pubdate&amp;citation_for_view=OYb97OIAAAAJ:UeHWp8X0CEIC" TargetMode="External"/><Relationship Id="rId165" Type="http://schemas.openxmlformats.org/officeDocument/2006/relationships/hyperlink" Target="https://scholar.google.com/citations?view_op=view_citation&amp;hl=id&amp;user=oO4uRaoAAAAJ&amp;sortby=pubdate&amp;citation_for_view=oO4uRaoAAAAJ:roLk4NBRz8UC" TargetMode="External"/><Relationship Id="rId27" Type="http://schemas.openxmlformats.org/officeDocument/2006/relationships/hyperlink" Target="https://scholar.google.com/citations?view_op=view_citation&amp;hl=id&amp;user=inXq25sAAAAJ&amp;sortby=pubdate&amp;citation_for_view=inXq25sAAAAJ:_FxGoFyzp5QC" TargetMode="External"/><Relationship Id="rId48" Type="http://schemas.openxmlformats.org/officeDocument/2006/relationships/hyperlink" Target="https://scholar.google.com/citations?view_op=view_citation&amp;hl=id&amp;user=Dnqw1xkAAAAJ&amp;sortby=pubdate&amp;citation_for_view=Dnqw1xkAAAAJ:N5tVd3kTz84C" TargetMode="External"/><Relationship Id="rId69" Type="http://schemas.openxmlformats.org/officeDocument/2006/relationships/hyperlink" Target="https://scholar.google.com/citations?view_op=view_citation&amp;hl=id&amp;user=S6BAhyEAAAAJ&amp;sortby=pubdate&amp;citation_for_view=S6BAhyEAAAAJ:d1gkVwhDpl0C" TargetMode="External"/><Relationship Id="rId113" Type="http://schemas.openxmlformats.org/officeDocument/2006/relationships/hyperlink" Target="https://scholar.google.com/citations?view_op=view_citation&amp;hl=id&amp;user=fR8KUS0AAAAJ&amp;sortby=pubdate&amp;citation_for_view=fR8KUS0AAAAJ:IWHjjKOFINEC" TargetMode="External"/><Relationship Id="rId134" Type="http://schemas.openxmlformats.org/officeDocument/2006/relationships/hyperlink" Target="https://scholar.google.com/citations?view_op=view_citation&amp;hl=id&amp;user=3_maRAoAAAAJ&amp;sortby=pubdate&amp;citation_for_view=3_maRAoAAAAJ:raTqNPD5sRQC" TargetMode="External"/><Relationship Id="rId80" Type="http://schemas.openxmlformats.org/officeDocument/2006/relationships/hyperlink" Target="https://scholar.google.com/citations?view_op=view_citation&amp;hl=id&amp;user=2BAQyGoAAAAJ&amp;sortby=pubdate&amp;citation_for_view=2BAQyGoAAAAJ:ZeXyd9-uunAC" TargetMode="External"/><Relationship Id="rId155" Type="http://schemas.openxmlformats.org/officeDocument/2006/relationships/hyperlink" Target="https://scholar.google.com/citations?view_op=view_citation&amp;hl=id&amp;user=PDoGgigAAAAJ&amp;pagesize=80&amp;sortby=pubdate&amp;citation_for_view=PDoGgigAAAAJ:J_g5lzvAfSwC" TargetMode="External"/><Relationship Id="rId176" Type="http://schemas.openxmlformats.org/officeDocument/2006/relationships/hyperlink" Target="https://scholar.google.com/citations?view_op=view_citation&amp;hl=id&amp;user=z_aahGUAAAAJ&amp;sortby=pubdate&amp;citation_for_view=z_aahGUAAAAJ:f2IySw72cVMC" TargetMode="External"/><Relationship Id="rId17" Type="http://schemas.openxmlformats.org/officeDocument/2006/relationships/hyperlink" Target="https://scholar.google.com/citations?view_op=view_citation&amp;hl=id&amp;user=pGHMxz4AAAAJ&amp;sortby=pubdate&amp;citation_for_view=pGHMxz4AAAAJ:Tyk-4Ss8FVUC" TargetMode="External"/><Relationship Id="rId38" Type="http://schemas.openxmlformats.org/officeDocument/2006/relationships/hyperlink" Target="https://scholar.google.com/citations?view_op=view_citation&amp;hl=id&amp;user=HY2BsvEAAAAJ&amp;sortby=pubdate&amp;citation_for_view=HY2BsvEAAAAJ:MXK_kJrjxJIC" TargetMode="External"/><Relationship Id="rId59" Type="http://schemas.openxmlformats.org/officeDocument/2006/relationships/hyperlink" Target="https://scholar.google.com/citations?view_op=view_citation&amp;hl=id&amp;user=VQjhtXQAAAAJ&amp;sortby=pubdate&amp;citation_for_view=VQjhtXQAAAAJ:0EnyYjriUFMC" TargetMode="External"/><Relationship Id="rId103" Type="http://schemas.openxmlformats.org/officeDocument/2006/relationships/hyperlink" Target="https://scholar.google.com/citations?view_op=view_citation&amp;hl=id&amp;user=l3KyB3kAAAAJ&amp;sortby=pubdate&amp;citation_for_view=l3KyB3kAAAAJ:M3ejUd6NZC8C" TargetMode="External"/><Relationship Id="rId124" Type="http://schemas.openxmlformats.org/officeDocument/2006/relationships/hyperlink" Target="https://scholar.google.com/citations?view_op=view_citation&amp;hl=id&amp;user=yCY5FG4AAAAJ&amp;sortby=pubdate&amp;citation_for_view=yCY5FG4AAAAJ:Fu2w8maKXqMC" TargetMode="External"/><Relationship Id="rId70" Type="http://schemas.openxmlformats.org/officeDocument/2006/relationships/hyperlink" Target="https://scholar.google.com/citations?view_op=view_citation&amp;hl=en&amp;user=S6BAhyEAAAAJ&amp;citation_for_view=S6BAhyEAAAAJ:u-x6o8ySG0sC" TargetMode="External"/><Relationship Id="rId91" Type="http://schemas.openxmlformats.org/officeDocument/2006/relationships/hyperlink" Target="https://scholar.google.com/citations?view_op=view_citation&amp;hl=id&amp;user=eXWp4IIAAAAJ&amp;sortby=pubdate&amp;citation_for_view=eXWp4IIAAAAJ:ULOm3_A8WrAC" TargetMode="External"/><Relationship Id="rId145" Type="http://schemas.openxmlformats.org/officeDocument/2006/relationships/hyperlink" Target="https://scholar.google.com/citations?view_op=view_citation&amp;hl=en&amp;user=eN4uCGsAAAAJ&amp;sortby=pubdate&amp;citation_for_view=eN4uCGsAAAAJ:TFP_iSt0sucC" TargetMode="External"/><Relationship Id="rId166" Type="http://schemas.openxmlformats.org/officeDocument/2006/relationships/hyperlink" Target="https://scholar.google.com/citations?view_op=view_citation&amp;hl=id&amp;user=oO4uRaoAAAAJ&amp;sortby=pubdate&amp;citation_for_view=oO4uRaoAAAAJ:YsMSGLbcyi4C" TargetMode="External"/><Relationship Id="rId1" Type="http://schemas.openxmlformats.org/officeDocument/2006/relationships/hyperlink" Target="https://scholar.google.com/citations?view_op=view_citation&amp;hl=id&amp;user=2Fyg6RAAAAAJ&amp;sortby=pubdate&amp;citation_for_view=2Fyg6RAAAAAJ:TQgYirikUcI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zoomScaleNormal="100" workbookViewId="0">
      <selection activeCell="C27" sqref="C27"/>
    </sheetView>
  </sheetViews>
  <sheetFormatPr defaultColWidth="11.125" defaultRowHeight="15" customHeight="1"/>
  <cols>
    <col min="1" max="1" width="3.625" customWidth="1"/>
    <col min="2" max="2" width="28.625" customWidth="1"/>
    <col min="3" max="3" width="46.625" customWidth="1"/>
    <col min="4" max="4" width="4.625" customWidth="1"/>
    <col min="5" max="5" width="31" customWidth="1"/>
    <col min="6" max="6" width="15" customWidth="1"/>
    <col min="7" max="7" width="15.625" customWidth="1"/>
    <col min="8" max="8" width="17" customWidth="1"/>
    <col min="9" max="9" width="4.625" customWidth="1"/>
    <col min="10" max="26" width="8.625" customWidth="1"/>
  </cols>
  <sheetData>
    <row r="1" spans="1:26" ht="15.75" customHeight="1">
      <c r="A1" s="1"/>
      <c r="B1" s="1"/>
      <c r="C1" s="1"/>
      <c r="D1" s="1"/>
      <c r="E1" s="1"/>
      <c r="F1" s="1"/>
      <c r="G1" s="1"/>
      <c r="H1" s="1"/>
      <c r="I1" s="2"/>
      <c r="J1" s="3"/>
      <c r="K1" s="3"/>
      <c r="L1" s="3"/>
      <c r="M1" s="3"/>
      <c r="N1" s="3"/>
      <c r="O1" s="3"/>
      <c r="P1" s="3"/>
      <c r="Q1" s="3"/>
      <c r="R1" s="3"/>
      <c r="S1" s="3"/>
      <c r="T1" s="3"/>
      <c r="U1" s="3"/>
      <c r="V1" s="3"/>
      <c r="W1" s="3"/>
      <c r="X1" s="3"/>
      <c r="Y1" s="3"/>
      <c r="Z1" s="3"/>
    </row>
    <row r="2" spans="1:26" ht="15.75" customHeight="1">
      <c r="A2" s="1"/>
      <c r="B2" s="1"/>
      <c r="C2" s="4" t="s">
        <v>0</v>
      </c>
      <c r="D2" s="4"/>
      <c r="E2" s="1"/>
      <c r="F2" s="1"/>
      <c r="G2" s="1"/>
      <c r="H2" s="1"/>
      <c r="I2" s="2"/>
      <c r="J2" s="3"/>
      <c r="K2" s="3"/>
      <c r="L2" s="3"/>
      <c r="M2" s="3"/>
      <c r="N2" s="3"/>
      <c r="O2" s="3"/>
      <c r="P2" s="3"/>
      <c r="Q2" s="3"/>
      <c r="R2" s="3"/>
      <c r="S2" s="3"/>
      <c r="T2" s="3"/>
      <c r="U2" s="3"/>
      <c r="V2" s="3"/>
      <c r="W2" s="3"/>
      <c r="X2" s="3"/>
      <c r="Y2" s="3"/>
      <c r="Z2" s="3"/>
    </row>
    <row r="3" spans="1:26" ht="15.75" customHeight="1">
      <c r="A3" s="1"/>
      <c r="B3" s="1"/>
      <c r="C3" s="4" t="s">
        <v>1</v>
      </c>
      <c r="D3" s="4"/>
      <c r="E3" s="1"/>
      <c r="F3" s="1"/>
      <c r="G3" s="1"/>
      <c r="H3" s="1"/>
      <c r="I3" s="2"/>
      <c r="J3" s="3"/>
      <c r="K3" s="3"/>
      <c r="L3" s="3"/>
      <c r="M3" s="3"/>
      <c r="N3" s="3"/>
      <c r="O3" s="3"/>
      <c r="P3" s="3"/>
      <c r="Q3" s="3"/>
      <c r="R3" s="3"/>
      <c r="S3" s="3"/>
      <c r="T3" s="3"/>
      <c r="U3" s="3"/>
      <c r="V3" s="3"/>
      <c r="W3" s="3"/>
      <c r="X3" s="3"/>
      <c r="Y3" s="3"/>
      <c r="Z3" s="3"/>
    </row>
    <row r="4" spans="1:26" ht="15.75" customHeight="1">
      <c r="A4" s="1"/>
      <c r="B4" s="1"/>
      <c r="C4" s="1"/>
      <c r="D4" s="1"/>
      <c r="E4" s="1"/>
      <c r="F4" s="1"/>
      <c r="G4" s="1"/>
      <c r="H4" s="1"/>
      <c r="I4" s="2"/>
      <c r="J4" s="3"/>
      <c r="K4" s="3"/>
      <c r="L4" s="3"/>
      <c r="M4" s="3"/>
      <c r="N4" s="3"/>
      <c r="O4" s="3"/>
      <c r="P4" s="3"/>
      <c r="Q4" s="3"/>
      <c r="R4" s="3"/>
      <c r="S4" s="3"/>
      <c r="T4" s="3"/>
      <c r="U4" s="3"/>
      <c r="V4" s="3"/>
      <c r="W4" s="3"/>
      <c r="X4" s="3"/>
      <c r="Y4" s="3"/>
      <c r="Z4" s="3"/>
    </row>
    <row r="5" spans="1:26" ht="15.75" customHeight="1">
      <c r="A5" s="1"/>
      <c r="B5" s="1"/>
      <c r="C5" s="5" t="s">
        <v>2</v>
      </c>
      <c r="D5" s="387" t="s">
        <v>215</v>
      </c>
      <c r="E5" s="388"/>
      <c r="F5" s="1"/>
      <c r="G5" s="1"/>
      <c r="H5" s="1"/>
      <c r="I5" s="2"/>
      <c r="J5" s="3"/>
      <c r="K5" s="3"/>
      <c r="L5" s="3"/>
      <c r="M5" s="3"/>
      <c r="N5" s="3"/>
      <c r="O5" s="3"/>
      <c r="P5" s="3"/>
      <c r="Q5" s="3"/>
      <c r="R5" s="3"/>
      <c r="S5" s="3"/>
      <c r="T5" s="3"/>
      <c r="U5" s="3"/>
      <c r="V5" s="3"/>
      <c r="W5" s="3"/>
      <c r="X5" s="3"/>
      <c r="Y5" s="3"/>
      <c r="Z5" s="3"/>
    </row>
    <row r="6" spans="1:26" ht="15.75" customHeight="1">
      <c r="A6" s="6"/>
      <c r="B6" s="6"/>
      <c r="C6" s="6"/>
      <c r="D6" s="6"/>
      <c r="E6" s="6"/>
      <c r="F6" s="6"/>
      <c r="G6" s="6"/>
      <c r="H6" s="6"/>
      <c r="I6" s="7"/>
      <c r="J6" s="3"/>
      <c r="K6" s="3"/>
      <c r="L6" s="3"/>
      <c r="M6" s="3"/>
      <c r="N6" s="3"/>
      <c r="O6" s="3"/>
      <c r="P6" s="3"/>
      <c r="Q6" s="3"/>
      <c r="R6" s="3"/>
      <c r="S6" s="3"/>
      <c r="T6" s="3"/>
      <c r="U6" s="3"/>
      <c r="V6" s="3"/>
      <c r="W6" s="3"/>
      <c r="X6" s="3"/>
      <c r="Y6" s="3"/>
      <c r="Z6" s="3"/>
    </row>
    <row r="7" spans="1:26" ht="15.75" customHeight="1">
      <c r="A7" s="1"/>
      <c r="B7" s="1"/>
      <c r="C7" s="1"/>
      <c r="D7" s="1"/>
      <c r="E7" s="1"/>
      <c r="F7" s="1"/>
      <c r="G7" s="1"/>
      <c r="H7" s="1"/>
      <c r="I7" s="2"/>
      <c r="J7" s="3"/>
      <c r="K7" s="3"/>
      <c r="L7" s="3"/>
      <c r="M7" s="3"/>
      <c r="N7" s="3"/>
      <c r="O7" s="3"/>
      <c r="P7" s="3"/>
      <c r="Q7" s="3"/>
      <c r="R7" s="3"/>
      <c r="S7" s="3"/>
      <c r="T7" s="3"/>
      <c r="U7" s="3"/>
      <c r="V7" s="3"/>
      <c r="W7" s="3"/>
      <c r="X7" s="3"/>
      <c r="Y7" s="3"/>
      <c r="Z7" s="3"/>
    </row>
    <row r="8" spans="1:26" ht="15.75" customHeight="1">
      <c r="A8" s="1"/>
      <c r="B8" s="389"/>
      <c r="C8" s="385"/>
      <c r="D8" s="1"/>
      <c r="E8" s="1"/>
      <c r="F8" s="1"/>
      <c r="G8" s="1"/>
      <c r="H8" s="1"/>
      <c r="I8" s="2"/>
      <c r="J8" s="3"/>
      <c r="K8" s="3"/>
      <c r="L8" s="3"/>
      <c r="M8" s="3"/>
      <c r="N8" s="3"/>
      <c r="O8" s="3"/>
      <c r="P8" s="3"/>
      <c r="Q8" s="3"/>
      <c r="R8" s="3"/>
      <c r="S8" s="3"/>
      <c r="T8" s="3"/>
      <c r="U8" s="3"/>
      <c r="V8" s="3"/>
      <c r="W8" s="3"/>
      <c r="X8" s="3"/>
      <c r="Y8" s="3"/>
      <c r="Z8" s="3"/>
    </row>
    <row r="9" spans="1:26" ht="15.75" customHeight="1">
      <c r="A9" s="1"/>
      <c r="B9" s="8"/>
      <c r="C9" s="1"/>
      <c r="D9" s="1"/>
      <c r="E9" s="1"/>
      <c r="F9" s="1"/>
      <c r="G9" s="1"/>
      <c r="H9" s="1"/>
      <c r="I9" s="2"/>
      <c r="J9" s="3"/>
      <c r="K9" s="3"/>
      <c r="L9" s="3"/>
      <c r="M9" s="3"/>
      <c r="N9" s="3"/>
      <c r="O9" s="3"/>
      <c r="P9" s="3"/>
      <c r="Q9" s="3"/>
      <c r="R9" s="3"/>
      <c r="S9" s="3"/>
      <c r="T9" s="3"/>
      <c r="U9" s="3"/>
      <c r="V9" s="3"/>
      <c r="W9" s="3"/>
      <c r="X9" s="3"/>
      <c r="Y9" s="3"/>
      <c r="Z9" s="3"/>
    </row>
    <row r="10" spans="1:26" ht="15.75" customHeight="1">
      <c r="A10" s="1"/>
      <c r="B10" s="9" t="s">
        <v>3</v>
      </c>
      <c r="C10" s="46" t="s">
        <v>318</v>
      </c>
      <c r="D10" s="1"/>
      <c r="E10" s="9" t="s">
        <v>4</v>
      </c>
      <c r="F10" s="390" t="s">
        <v>325</v>
      </c>
      <c r="G10" s="391"/>
      <c r="H10" s="392"/>
      <c r="I10" s="2"/>
      <c r="J10" s="3"/>
      <c r="K10" s="3"/>
      <c r="L10" s="3"/>
      <c r="M10" s="3"/>
      <c r="N10" s="3"/>
      <c r="O10" s="3"/>
      <c r="P10" s="3"/>
      <c r="Q10" s="3"/>
      <c r="R10" s="3"/>
      <c r="S10" s="3"/>
      <c r="T10" s="3"/>
      <c r="U10" s="3"/>
      <c r="V10" s="3"/>
      <c r="W10" s="3"/>
      <c r="X10" s="3"/>
      <c r="Y10" s="3"/>
      <c r="Z10" s="3"/>
    </row>
    <row r="11" spans="1:26" ht="15.75" customHeight="1">
      <c r="A11" s="1"/>
      <c r="B11" s="11"/>
      <c r="C11" s="12"/>
      <c r="D11" s="1"/>
      <c r="E11" s="9"/>
      <c r="F11" s="393"/>
      <c r="G11" s="394"/>
      <c r="H11" s="395"/>
      <c r="I11" s="2"/>
      <c r="J11" s="3"/>
      <c r="K11" s="3"/>
      <c r="L11" s="3"/>
      <c r="M11" s="3"/>
      <c r="N11" s="3"/>
      <c r="O11" s="3"/>
      <c r="P11" s="3"/>
      <c r="Q11" s="3"/>
      <c r="R11" s="3"/>
      <c r="S11" s="3"/>
      <c r="T11" s="3"/>
      <c r="U11" s="3"/>
      <c r="V11" s="3"/>
      <c r="W11" s="3"/>
      <c r="X11" s="3"/>
      <c r="Y11" s="3"/>
      <c r="Z11" s="3"/>
    </row>
    <row r="12" spans="1:26" ht="15.75" customHeight="1">
      <c r="A12" s="1"/>
      <c r="B12" s="9" t="s">
        <v>5</v>
      </c>
      <c r="C12" s="46" t="s">
        <v>319</v>
      </c>
      <c r="D12" s="1"/>
      <c r="E12" s="9"/>
      <c r="F12" s="383"/>
      <c r="G12" s="384"/>
      <c r="H12" s="385"/>
      <c r="I12" s="2"/>
      <c r="J12" s="3"/>
      <c r="K12" s="3"/>
      <c r="L12" s="3"/>
      <c r="M12" s="3"/>
      <c r="N12" s="3"/>
      <c r="O12" s="3"/>
      <c r="P12" s="3"/>
      <c r="Q12" s="3"/>
      <c r="R12" s="3"/>
      <c r="S12" s="3"/>
      <c r="T12" s="3"/>
      <c r="U12" s="3"/>
      <c r="V12" s="3"/>
      <c r="W12" s="3"/>
      <c r="X12" s="3"/>
      <c r="Y12" s="3"/>
      <c r="Z12" s="3"/>
    </row>
    <row r="13" spans="1:26" ht="15.75" customHeight="1">
      <c r="A13" s="1"/>
      <c r="B13" s="11"/>
      <c r="C13" s="12"/>
      <c r="D13" s="1"/>
      <c r="E13" s="9" t="s">
        <v>6</v>
      </c>
      <c r="F13" s="396" t="s">
        <v>326</v>
      </c>
      <c r="G13" s="384"/>
      <c r="H13" s="385"/>
      <c r="I13" s="2"/>
      <c r="J13" s="3"/>
      <c r="K13" s="3"/>
      <c r="L13" s="3"/>
      <c r="M13" s="3"/>
      <c r="N13" s="3"/>
      <c r="O13" s="3"/>
      <c r="P13" s="3"/>
      <c r="Q13" s="3"/>
      <c r="R13" s="3"/>
      <c r="S13" s="3"/>
      <c r="T13" s="3"/>
      <c r="U13" s="3"/>
      <c r="V13" s="3"/>
      <c r="W13" s="3"/>
      <c r="X13" s="3"/>
      <c r="Y13" s="3"/>
      <c r="Z13" s="3"/>
    </row>
    <row r="14" spans="1:26" ht="15.75" customHeight="1">
      <c r="A14" s="1"/>
      <c r="B14" s="9" t="s">
        <v>7</v>
      </c>
      <c r="C14" s="46" t="s">
        <v>320</v>
      </c>
      <c r="D14" s="1"/>
      <c r="E14" s="9"/>
      <c r="F14" s="383"/>
      <c r="G14" s="384"/>
      <c r="H14" s="385"/>
      <c r="I14" s="2"/>
      <c r="J14" s="3"/>
      <c r="K14" s="3"/>
      <c r="L14" s="3"/>
      <c r="M14" s="3"/>
      <c r="N14" s="3"/>
      <c r="O14" s="3"/>
      <c r="P14" s="3"/>
      <c r="Q14" s="3"/>
      <c r="R14" s="3"/>
      <c r="S14" s="3"/>
      <c r="T14" s="3"/>
      <c r="U14" s="3"/>
      <c r="V14" s="3"/>
      <c r="W14" s="3"/>
      <c r="X14" s="3"/>
      <c r="Y14" s="3"/>
      <c r="Z14" s="3"/>
    </row>
    <row r="15" spans="1:26" ht="15.75" customHeight="1">
      <c r="A15" s="1"/>
      <c r="B15" s="11"/>
      <c r="C15" s="1"/>
      <c r="D15" s="1"/>
      <c r="E15" s="9" t="s">
        <v>8</v>
      </c>
      <c r="F15" s="397" t="s">
        <v>2313</v>
      </c>
      <c r="G15" s="384"/>
      <c r="H15" s="385"/>
      <c r="I15" s="2"/>
      <c r="J15" s="3"/>
      <c r="K15" s="3"/>
      <c r="L15" s="3"/>
      <c r="M15" s="3"/>
      <c r="N15" s="3"/>
      <c r="O15" s="3"/>
      <c r="P15" s="3"/>
      <c r="Q15" s="3"/>
      <c r="R15" s="3"/>
      <c r="S15" s="3"/>
      <c r="T15" s="3"/>
      <c r="U15" s="3"/>
      <c r="V15" s="3"/>
      <c r="W15" s="3"/>
      <c r="X15" s="3"/>
      <c r="Y15" s="3"/>
      <c r="Z15" s="3"/>
    </row>
    <row r="16" spans="1:26" ht="15.75" customHeight="1">
      <c r="A16" s="1"/>
      <c r="B16" s="9" t="s">
        <v>9</v>
      </c>
      <c r="C16" s="47" t="s">
        <v>321</v>
      </c>
      <c r="D16" s="1"/>
      <c r="E16" s="9"/>
      <c r="F16" s="383"/>
      <c r="G16" s="384"/>
      <c r="H16" s="385"/>
      <c r="I16" s="2"/>
      <c r="J16" s="3"/>
      <c r="K16" s="3"/>
      <c r="L16" s="3"/>
      <c r="M16" s="3"/>
      <c r="N16" s="3"/>
      <c r="O16" s="3"/>
      <c r="P16" s="3"/>
      <c r="Q16" s="3"/>
      <c r="R16" s="3"/>
      <c r="S16" s="3"/>
      <c r="T16" s="3"/>
      <c r="U16" s="3"/>
      <c r="V16" s="3"/>
      <c r="W16" s="3"/>
      <c r="X16" s="3"/>
      <c r="Y16" s="3"/>
      <c r="Z16" s="3"/>
    </row>
    <row r="17" spans="1:26" ht="15.75" customHeight="1">
      <c r="A17" s="1"/>
      <c r="B17" s="14"/>
      <c r="C17" s="14"/>
      <c r="D17" s="1"/>
      <c r="E17" s="9" t="s">
        <v>10</v>
      </c>
      <c r="F17" s="386" t="s">
        <v>327</v>
      </c>
      <c r="G17" s="384"/>
      <c r="H17" s="385"/>
      <c r="I17" s="2"/>
      <c r="J17" s="3"/>
      <c r="K17" s="3"/>
      <c r="L17" s="3"/>
      <c r="M17" s="3"/>
      <c r="N17" s="3"/>
      <c r="O17" s="3"/>
      <c r="P17" s="3"/>
      <c r="Q17" s="3"/>
      <c r="R17" s="3"/>
      <c r="S17" s="3"/>
      <c r="T17" s="3"/>
      <c r="U17" s="3"/>
      <c r="V17" s="3"/>
      <c r="W17" s="3"/>
      <c r="X17" s="3"/>
      <c r="Y17" s="3"/>
      <c r="Z17" s="3"/>
    </row>
    <row r="18" spans="1:26" ht="15.75" customHeight="1">
      <c r="A18" s="1"/>
      <c r="B18" s="1"/>
      <c r="C18" s="1"/>
      <c r="D18" s="1"/>
      <c r="E18" s="11"/>
      <c r="F18" s="11"/>
      <c r="G18" s="11"/>
      <c r="H18" s="11"/>
      <c r="I18" s="2"/>
      <c r="J18" s="3"/>
      <c r="K18" s="3"/>
      <c r="L18" s="3"/>
      <c r="M18" s="3"/>
      <c r="N18" s="3"/>
      <c r="O18" s="3"/>
      <c r="P18" s="3"/>
      <c r="Q18" s="3"/>
      <c r="R18" s="3"/>
      <c r="S18" s="3"/>
      <c r="T18" s="3"/>
      <c r="U18" s="3"/>
      <c r="V18" s="3"/>
      <c r="W18" s="3"/>
      <c r="X18" s="3"/>
      <c r="Y18" s="3"/>
      <c r="Z18" s="3"/>
    </row>
    <row r="19" spans="1:26" ht="15.75" customHeight="1">
      <c r="A19" s="1"/>
      <c r="B19" s="9" t="s">
        <v>11</v>
      </c>
      <c r="C19" s="13" t="s">
        <v>322</v>
      </c>
      <c r="D19" s="1"/>
      <c r="E19" s="9" t="s">
        <v>12</v>
      </c>
      <c r="F19" s="386" t="s">
        <v>328</v>
      </c>
      <c r="G19" s="384"/>
      <c r="H19" s="385"/>
      <c r="I19" s="2"/>
      <c r="J19" s="3"/>
      <c r="K19" s="3"/>
      <c r="L19" s="3"/>
      <c r="M19" s="3"/>
      <c r="N19" s="3"/>
      <c r="O19" s="3"/>
      <c r="P19" s="3"/>
      <c r="Q19" s="3"/>
      <c r="R19" s="3"/>
      <c r="S19" s="3"/>
      <c r="T19" s="3"/>
      <c r="U19" s="3"/>
      <c r="V19" s="3"/>
      <c r="W19" s="3"/>
      <c r="X19" s="3"/>
      <c r="Y19" s="3"/>
      <c r="Z19" s="3"/>
    </row>
    <row r="20" spans="1:26" ht="15.75" customHeight="1">
      <c r="A20" s="1"/>
      <c r="B20" s="1"/>
      <c r="C20" s="1"/>
      <c r="D20" s="1"/>
      <c r="E20" s="1"/>
      <c r="F20" s="1"/>
      <c r="G20" s="1"/>
      <c r="H20" s="1"/>
      <c r="I20" s="2"/>
      <c r="J20" s="3"/>
      <c r="K20" s="3"/>
      <c r="L20" s="3"/>
      <c r="M20" s="3"/>
      <c r="N20" s="3"/>
      <c r="O20" s="3"/>
      <c r="P20" s="3"/>
      <c r="Q20" s="3"/>
      <c r="R20" s="3"/>
      <c r="S20" s="3"/>
      <c r="T20" s="3"/>
      <c r="U20" s="3"/>
      <c r="V20" s="3"/>
      <c r="W20" s="3"/>
      <c r="X20" s="3"/>
      <c r="Y20" s="3"/>
      <c r="Z20" s="3"/>
    </row>
    <row r="21" spans="1:26" ht="15.75" customHeight="1">
      <c r="A21" s="1"/>
      <c r="B21" s="9" t="s">
        <v>13</v>
      </c>
      <c r="C21" s="13" t="s">
        <v>323</v>
      </c>
      <c r="D21" s="1"/>
      <c r="E21" s="9" t="s">
        <v>14</v>
      </c>
      <c r="F21" s="10">
        <v>2022</v>
      </c>
      <c r="G21" s="15" t="s">
        <v>15</v>
      </c>
      <c r="H21" s="10">
        <v>2023</v>
      </c>
      <c r="I21" s="2"/>
      <c r="J21" s="3"/>
      <c r="K21" s="3"/>
      <c r="L21" s="3"/>
      <c r="M21" s="3"/>
      <c r="N21" s="3"/>
      <c r="O21" s="3"/>
      <c r="P21" s="3"/>
      <c r="Q21" s="3"/>
      <c r="R21" s="3"/>
      <c r="S21" s="3"/>
      <c r="T21" s="3"/>
      <c r="U21" s="3"/>
      <c r="V21" s="3"/>
      <c r="W21" s="3"/>
      <c r="X21" s="3"/>
      <c r="Y21" s="3"/>
      <c r="Z21" s="3"/>
    </row>
    <row r="22" spans="1:26" ht="15.75" customHeight="1">
      <c r="A22" s="1"/>
      <c r="B22" s="1"/>
      <c r="C22" s="1"/>
      <c r="D22" s="1"/>
      <c r="E22" s="16" t="s">
        <v>16</v>
      </c>
      <c r="F22" s="1"/>
      <c r="G22" s="1"/>
      <c r="H22" s="1"/>
      <c r="I22" s="2"/>
      <c r="J22" s="3"/>
      <c r="K22" s="3"/>
      <c r="L22" s="3"/>
      <c r="M22" s="3"/>
      <c r="N22" s="3"/>
      <c r="O22" s="3"/>
      <c r="P22" s="3"/>
      <c r="Q22" s="3"/>
      <c r="R22" s="3"/>
      <c r="S22" s="3"/>
      <c r="T22" s="3"/>
      <c r="U22" s="3"/>
      <c r="V22" s="3"/>
      <c r="W22" s="3"/>
      <c r="X22" s="3"/>
      <c r="Y22" s="3"/>
      <c r="Z22" s="3"/>
    </row>
    <row r="23" spans="1:26" ht="15.75" customHeight="1">
      <c r="A23" s="1"/>
      <c r="B23" s="9" t="s">
        <v>17</v>
      </c>
      <c r="C23" s="48" t="s">
        <v>324</v>
      </c>
      <c r="D23" s="1"/>
      <c r="E23" s="9"/>
      <c r="F23" s="12"/>
      <c r="G23" s="15"/>
      <c r="H23" s="12"/>
      <c r="I23" s="2"/>
      <c r="J23" s="3"/>
      <c r="K23" s="3"/>
      <c r="L23" s="3"/>
      <c r="M23" s="3"/>
      <c r="N23" s="3"/>
      <c r="O23" s="3"/>
      <c r="P23" s="3"/>
      <c r="Q23" s="3"/>
      <c r="R23" s="3"/>
      <c r="S23" s="3"/>
      <c r="T23" s="3"/>
      <c r="U23" s="3"/>
      <c r="V23" s="3"/>
      <c r="W23" s="3"/>
      <c r="X23" s="3"/>
      <c r="Y23" s="3"/>
      <c r="Z23" s="3"/>
    </row>
    <row r="24" spans="1:26" ht="15.75" customHeight="1">
      <c r="A24" s="1"/>
      <c r="B24" s="1"/>
      <c r="C24" s="1"/>
      <c r="D24" s="1"/>
      <c r="E24" s="16"/>
      <c r="F24" s="1"/>
      <c r="G24" s="1"/>
      <c r="H24" s="1"/>
      <c r="I24" s="2"/>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F16:H16"/>
    <mergeCell ref="F17:H17"/>
    <mergeCell ref="F19:H19"/>
    <mergeCell ref="D5:E5"/>
    <mergeCell ref="B8:C8"/>
    <mergeCell ref="F10:H11"/>
    <mergeCell ref="F12:H12"/>
    <mergeCell ref="F13:H13"/>
    <mergeCell ref="F14:H14"/>
    <mergeCell ref="F15:H15"/>
  </mergeCells>
  <dataValidations count="1">
    <dataValidation type="list" allowBlank="1" showErrorMessage="1" sqref="D5" xr:uid="{00000000-0002-0000-0000-000000000000}">
      <formula1>"Program Diploma 1,Program Diploma 2,Program Diploma 3,Program Sarjana,Program Sarjana Terapan,Program Magister,Program Magister Terapan,Program Doktor,Program Doktor Terapan"</formula1>
    </dataValidation>
  </dataValidations>
  <hyperlinks>
    <hyperlink ref="F17" r:id="rId1" xr:uid="{E9275D23-F9A5-4884-887B-378D6EF80F6D}"/>
    <hyperlink ref="F19" r:id="rId2" xr:uid="{E51C3F49-A7E0-443C-9444-6A62EEF1417E}"/>
  </hyperlinks>
  <pageMargins left="0.7" right="0.7" top="0.75" bottom="0.7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zoomScaleNormal="100" workbookViewId="0">
      <pane xSplit="1" ySplit="5" topLeftCell="B19" activePane="bottomRight" state="frozen"/>
      <selection pane="topRight" activeCell="B1" sqref="B1"/>
      <selection pane="bottomLeft" activeCell="A6" sqref="A6"/>
      <selection pane="bottomRight" activeCell="G29" sqref="G29"/>
    </sheetView>
  </sheetViews>
  <sheetFormatPr defaultColWidth="11.125" defaultRowHeight="15" customHeight="1"/>
  <cols>
    <col min="1" max="1" width="5.375" style="58" customWidth="1"/>
    <col min="2" max="2" width="25" style="58" customWidth="1"/>
    <col min="3" max="5" width="9.75" style="58" bestFit="1" customWidth="1"/>
    <col min="6" max="6" width="15.125" style="58" bestFit="1" customWidth="1"/>
    <col min="7" max="10" width="9.75" style="58" bestFit="1" customWidth="1"/>
    <col min="11" max="13" width="5.625" style="58" customWidth="1"/>
    <col min="14" max="14" width="6.375" style="58" bestFit="1" customWidth="1"/>
    <col min="15" max="16" width="5.625" style="58" customWidth="1"/>
    <col min="17" max="17" width="12.125" style="58" customWidth="1"/>
    <col min="18" max="23" width="8.625" style="58" customWidth="1"/>
    <col min="24" max="16384" width="11.125" style="58"/>
  </cols>
  <sheetData>
    <row r="1" spans="1:23" ht="32.450000000000003" customHeight="1">
      <c r="A1" s="51" t="s">
        <v>68</v>
      </c>
      <c r="B1" s="57"/>
      <c r="C1" s="57"/>
      <c r="D1" s="57"/>
      <c r="E1" s="57"/>
      <c r="F1" s="57"/>
      <c r="G1" s="57"/>
      <c r="H1" s="57"/>
      <c r="I1" s="57"/>
      <c r="J1" s="57"/>
      <c r="K1" s="57"/>
      <c r="L1" s="57"/>
      <c r="M1" s="57"/>
      <c r="N1" s="57"/>
      <c r="O1" s="57"/>
      <c r="P1" s="57"/>
      <c r="R1" s="57"/>
      <c r="S1" s="57"/>
      <c r="T1" s="57"/>
      <c r="U1" s="57"/>
      <c r="V1" s="57"/>
      <c r="W1" s="57"/>
    </row>
    <row r="2" spans="1:23" ht="15.75" customHeight="1">
      <c r="A2" s="59"/>
      <c r="B2" s="57"/>
      <c r="C2" s="57"/>
      <c r="D2" s="57"/>
      <c r="E2" s="57"/>
      <c r="F2" s="57"/>
      <c r="G2" s="57"/>
      <c r="H2" s="57"/>
      <c r="I2" s="57"/>
      <c r="J2" s="57"/>
      <c r="K2" s="57"/>
      <c r="L2" s="57"/>
      <c r="M2" s="57"/>
      <c r="N2" s="57"/>
      <c r="O2" s="57"/>
      <c r="P2" s="57"/>
      <c r="Q2" s="57"/>
      <c r="R2" s="57"/>
      <c r="S2" s="57"/>
      <c r="T2" s="57"/>
      <c r="U2" s="57"/>
      <c r="V2" s="57"/>
      <c r="W2" s="57"/>
    </row>
    <row r="3" spans="1:23">
      <c r="A3" s="405" t="s">
        <v>19</v>
      </c>
      <c r="B3" s="405" t="s">
        <v>69</v>
      </c>
      <c r="C3" s="441" t="s">
        <v>70</v>
      </c>
      <c r="D3" s="445"/>
      <c r="E3" s="445"/>
      <c r="F3" s="443"/>
      <c r="G3" s="441" t="s">
        <v>71</v>
      </c>
      <c r="H3" s="445"/>
      <c r="I3" s="445"/>
      <c r="J3" s="443"/>
      <c r="K3" s="441" t="s">
        <v>72</v>
      </c>
      <c r="L3" s="445"/>
      <c r="M3" s="446"/>
      <c r="N3" s="441" t="s">
        <v>73</v>
      </c>
      <c r="O3" s="445"/>
      <c r="P3" s="443"/>
      <c r="Q3" s="57"/>
      <c r="R3" s="57"/>
      <c r="S3" s="57"/>
      <c r="T3" s="57"/>
      <c r="U3" s="57"/>
      <c r="V3" s="57"/>
      <c r="W3" s="57"/>
    </row>
    <row r="4" spans="1:23" ht="30.6" customHeight="1">
      <c r="A4" s="444"/>
      <c r="B4" s="444"/>
      <c r="C4" s="60" t="s">
        <v>53</v>
      </c>
      <c r="D4" s="60" t="s">
        <v>54</v>
      </c>
      <c r="E4" s="60" t="s">
        <v>14</v>
      </c>
      <c r="F4" s="61" t="s">
        <v>55</v>
      </c>
      <c r="G4" s="60" t="s">
        <v>53</v>
      </c>
      <c r="H4" s="60" t="s">
        <v>54</v>
      </c>
      <c r="I4" s="60" t="s">
        <v>14</v>
      </c>
      <c r="J4" s="61" t="s">
        <v>55</v>
      </c>
      <c r="K4" s="60" t="s">
        <v>53</v>
      </c>
      <c r="L4" s="60" t="s">
        <v>54</v>
      </c>
      <c r="M4" s="62" t="s">
        <v>14</v>
      </c>
      <c r="N4" s="60" t="s">
        <v>53</v>
      </c>
      <c r="O4" s="60" t="s">
        <v>54</v>
      </c>
      <c r="P4" s="60" t="s">
        <v>14</v>
      </c>
      <c r="Q4" s="57"/>
      <c r="R4" s="57"/>
      <c r="S4" s="57"/>
      <c r="T4" s="57"/>
      <c r="U4" s="57"/>
      <c r="V4" s="57"/>
      <c r="W4" s="57"/>
    </row>
    <row r="5" spans="1:23" ht="15.75" customHeight="1">
      <c r="A5" s="63">
        <v>0</v>
      </c>
      <c r="B5" s="63">
        <v>1</v>
      </c>
      <c r="C5" s="63">
        <v>2</v>
      </c>
      <c r="D5" s="63">
        <v>3</v>
      </c>
      <c r="E5" s="63">
        <v>4</v>
      </c>
      <c r="F5" s="63">
        <v>5</v>
      </c>
      <c r="G5" s="63">
        <v>6</v>
      </c>
      <c r="H5" s="63">
        <v>7</v>
      </c>
      <c r="I5" s="63">
        <v>8</v>
      </c>
      <c r="J5" s="63">
        <v>9</v>
      </c>
      <c r="K5" s="63">
        <v>10</v>
      </c>
      <c r="L5" s="63">
        <v>11</v>
      </c>
      <c r="M5" s="63">
        <v>12</v>
      </c>
      <c r="N5" s="64">
        <v>13</v>
      </c>
      <c r="O5" s="65">
        <v>14</v>
      </c>
      <c r="P5" s="65">
        <v>15</v>
      </c>
      <c r="Q5" s="57"/>
      <c r="R5" s="57"/>
      <c r="S5" s="57"/>
      <c r="T5" s="57"/>
      <c r="U5" s="57"/>
      <c r="V5" s="57"/>
      <c r="W5" s="57"/>
    </row>
    <row r="6" spans="1:23" ht="15.75" customHeight="1">
      <c r="A6" s="66">
        <v>1</v>
      </c>
      <c r="B6" s="67" t="s">
        <v>74</v>
      </c>
      <c r="C6" s="66"/>
      <c r="D6" s="66"/>
      <c r="E6" s="66"/>
      <c r="F6" s="66"/>
      <c r="G6" s="66"/>
      <c r="H6" s="66"/>
      <c r="I6" s="66"/>
      <c r="J6" s="66"/>
      <c r="K6" s="66"/>
      <c r="L6" s="66"/>
      <c r="M6" s="68"/>
      <c r="N6" s="69"/>
      <c r="O6" s="69"/>
      <c r="P6" s="69"/>
      <c r="Q6" s="57"/>
      <c r="R6" s="57"/>
      <c r="S6" s="57"/>
      <c r="T6" s="57"/>
      <c r="U6" s="57"/>
      <c r="V6" s="57"/>
      <c r="W6" s="57"/>
    </row>
    <row r="7" spans="1:23" ht="15.75" customHeight="1">
      <c r="A7" s="66"/>
      <c r="B7" s="67" t="s">
        <v>75</v>
      </c>
      <c r="C7" s="70">
        <v>47</v>
      </c>
      <c r="D7" s="70">
        <v>60</v>
      </c>
      <c r="E7" s="70">
        <v>3116.9273750000002</v>
      </c>
      <c r="F7" s="56">
        <f t="shared" ref="F7:F10" si="0">AVERAGE(C7:E7)</f>
        <v>1074.6424583333335</v>
      </c>
      <c r="G7" s="70">
        <v>70.2</v>
      </c>
      <c r="H7" s="70">
        <v>48.66</v>
      </c>
      <c r="I7" s="70">
        <v>298.49566666666664</v>
      </c>
      <c r="J7" s="56">
        <f t="shared" ref="J7:J10" si="1">AVERAGE(G7:I7)</f>
        <v>139.11855555555556</v>
      </c>
      <c r="K7" s="71">
        <f>G7/G$11</f>
        <v>4.7481031112355555E-3</v>
      </c>
      <c r="L7" s="71">
        <f t="shared" ref="L7:M7" si="2">H7/H$11</f>
        <v>3.4133509018724043E-3</v>
      </c>
      <c r="M7" s="72">
        <f t="shared" si="2"/>
        <v>2.0579016677334739E-2</v>
      </c>
      <c r="N7" s="69"/>
      <c r="O7" s="69"/>
      <c r="P7" s="69"/>
      <c r="Q7" s="57"/>
      <c r="R7" s="57"/>
      <c r="S7" s="57"/>
      <c r="T7" s="57"/>
      <c r="U7" s="57"/>
      <c r="V7" s="57"/>
      <c r="W7" s="57"/>
    </row>
    <row r="8" spans="1:23" ht="15.75" customHeight="1">
      <c r="A8" s="66"/>
      <c r="B8" s="67" t="s">
        <v>76</v>
      </c>
      <c r="C8" s="70">
        <v>25339.830135738299</v>
      </c>
      <c r="D8" s="70">
        <v>23698.21</v>
      </c>
      <c r="E8" s="70">
        <v>22836.89</v>
      </c>
      <c r="F8" s="56">
        <f t="shared" si="0"/>
        <v>23958.310045246097</v>
      </c>
      <c r="G8" s="70">
        <v>14635.844625038213</v>
      </c>
      <c r="H8" s="70">
        <v>14049.183000000001</v>
      </c>
      <c r="I8" s="70">
        <v>13961.646000000001</v>
      </c>
      <c r="J8" s="56">
        <f t="shared" si="1"/>
        <v>14215.557875012739</v>
      </c>
      <c r="K8" s="71">
        <f>G8/G$11</f>
        <v>0.98992164387042902</v>
      </c>
      <c r="L8" s="71">
        <f t="shared" ref="L8:M8" si="3">H8/H$11</f>
        <v>0.98550742835224947</v>
      </c>
      <c r="M8" s="72">
        <f t="shared" si="3"/>
        <v>0.96254980544790902</v>
      </c>
      <c r="N8" s="69"/>
      <c r="O8" s="69"/>
      <c r="P8" s="69"/>
      <c r="Q8" s="57"/>
      <c r="R8" s="57"/>
      <c r="S8" s="57"/>
      <c r="T8" s="57"/>
      <c r="U8" s="57"/>
      <c r="V8" s="57"/>
      <c r="W8" s="57"/>
    </row>
    <row r="9" spans="1:23" ht="15.75" customHeight="1">
      <c r="A9" s="66"/>
      <c r="B9" s="67" t="s">
        <v>77</v>
      </c>
      <c r="C9" s="70">
        <v>110</v>
      </c>
      <c r="D9" s="70">
        <v>34</v>
      </c>
      <c r="E9" s="70">
        <v>387.082852</v>
      </c>
      <c r="F9" s="56">
        <f t="shared" si="0"/>
        <v>177.02761733333332</v>
      </c>
      <c r="G9" s="70">
        <v>58.073</v>
      </c>
      <c r="H9" s="70">
        <v>60.183999999999997</v>
      </c>
      <c r="I9" s="70">
        <v>121.425</v>
      </c>
      <c r="J9" s="56">
        <f t="shared" si="1"/>
        <v>79.894000000000005</v>
      </c>
      <c r="K9" s="71">
        <f>G9/G$11</f>
        <v>3.9278716806094354E-3</v>
      </c>
      <c r="L9" s="71">
        <f t="shared" ref="L9:M9" si="4">H9/H$11</f>
        <v>4.2217244282426796E-3</v>
      </c>
      <c r="M9" s="72">
        <f t="shared" si="4"/>
        <v>8.3713345923906359E-3</v>
      </c>
      <c r="N9" s="69"/>
      <c r="O9" s="69"/>
      <c r="P9" s="69"/>
      <c r="Q9" s="57"/>
      <c r="R9" s="57"/>
      <c r="S9" s="57"/>
      <c r="T9" s="57"/>
      <c r="U9" s="57"/>
      <c r="V9" s="57"/>
      <c r="W9" s="57"/>
    </row>
    <row r="10" spans="1:23" ht="33" customHeight="1">
      <c r="A10" s="66"/>
      <c r="B10" s="67" t="s">
        <v>78</v>
      </c>
      <c r="C10" s="70">
        <v>16</v>
      </c>
      <c r="D10" s="70">
        <v>0</v>
      </c>
      <c r="E10" s="70">
        <v>16</v>
      </c>
      <c r="F10" s="56">
        <f t="shared" si="0"/>
        <v>10.666666666666666</v>
      </c>
      <c r="G10" s="70">
        <v>20.734000000000002</v>
      </c>
      <c r="H10" s="70">
        <v>97.759</v>
      </c>
      <c r="I10" s="70">
        <v>123.289</v>
      </c>
      <c r="J10" s="56">
        <f t="shared" si="1"/>
        <v>80.593999999999994</v>
      </c>
      <c r="K10" s="71">
        <f>G10/G$11</f>
        <v>1.4023813377258977E-3</v>
      </c>
      <c r="L10" s="71">
        <f t="shared" ref="L10:M10" si="5">H10/H$11</f>
        <v>6.8574963176355197E-3</v>
      </c>
      <c r="M10" s="72">
        <f t="shared" si="5"/>
        <v>8.4998432823656499E-3</v>
      </c>
      <c r="N10" s="69"/>
      <c r="O10" s="69"/>
      <c r="P10" s="69"/>
      <c r="Q10" s="57"/>
      <c r="R10" s="57"/>
      <c r="S10" s="57"/>
      <c r="T10" s="57"/>
      <c r="U10" s="57"/>
      <c r="V10" s="57"/>
      <c r="W10" s="57"/>
    </row>
    <row r="11" spans="1:23" ht="15.75" customHeight="1">
      <c r="A11" s="442" t="s">
        <v>79</v>
      </c>
      <c r="B11" s="443"/>
      <c r="C11" s="56">
        <f>SUM(C7:C10)</f>
        <v>25512.830135738299</v>
      </c>
      <c r="D11" s="56">
        <f t="shared" ref="D11:E11" si="6">SUM(D7:D10)</f>
        <v>23792.21</v>
      </c>
      <c r="E11" s="56">
        <f t="shared" si="6"/>
        <v>26356.900226999998</v>
      </c>
      <c r="F11" s="56">
        <f>SUM(F7:F10)</f>
        <v>25220.64678757943</v>
      </c>
      <c r="G11" s="56">
        <f>SUM(G7:G10)</f>
        <v>14784.851625038214</v>
      </c>
      <c r="H11" s="56">
        <f t="shared" ref="H11" si="7">SUM(H7:H10)</f>
        <v>14255.786</v>
      </c>
      <c r="I11" s="56">
        <f>SUM(I7:I10)</f>
        <v>14504.855666666666</v>
      </c>
      <c r="J11" s="56">
        <f>SUM(J7:J10)</f>
        <v>14515.164430568293</v>
      </c>
      <c r="K11" s="19"/>
      <c r="L11" s="19"/>
      <c r="M11" s="18"/>
      <c r="N11" s="69"/>
      <c r="O11" s="69"/>
      <c r="P11" s="69"/>
      <c r="Q11" s="57"/>
      <c r="R11" s="57"/>
      <c r="S11" s="57"/>
      <c r="T11" s="57"/>
      <c r="U11" s="57"/>
      <c r="V11" s="57"/>
      <c r="W11" s="57"/>
    </row>
    <row r="12" spans="1:23" ht="15.75" customHeight="1">
      <c r="A12" s="66"/>
      <c r="B12" s="66"/>
      <c r="C12" s="73"/>
      <c r="D12" s="73"/>
      <c r="E12" s="73"/>
      <c r="F12" s="73"/>
      <c r="G12" s="73"/>
      <c r="H12" s="73"/>
      <c r="I12" s="73"/>
      <c r="J12" s="73"/>
      <c r="K12" s="66"/>
      <c r="L12" s="66"/>
      <c r="M12" s="68"/>
      <c r="N12" s="69"/>
      <c r="O12" s="69"/>
      <c r="P12" s="69"/>
      <c r="Q12" s="57"/>
      <c r="R12" s="57"/>
      <c r="S12" s="57"/>
      <c r="T12" s="57"/>
      <c r="U12" s="57"/>
      <c r="V12" s="57"/>
      <c r="W12" s="57"/>
    </row>
    <row r="13" spans="1:23" ht="15.75" customHeight="1">
      <c r="A13" s="66">
        <v>2</v>
      </c>
      <c r="B13" s="67" t="s">
        <v>80</v>
      </c>
      <c r="C13" s="73"/>
      <c r="D13" s="73"/>
      <c r="E13" s="73"/>
      <c r="F13" s="56"/>
      <c r="G13" s="73"/>
      <c r="H13" s="73"/>
      <c r="I13" s="73"/>
      <c r="J13" s="56"/>
      <c r="K13" s="66"/>
      <c r="L13" s="66"/>
      <c r="M13" s="68"/>
      <c r="N13" s="69"/>
      <c r="O13" s="69"/>
      <c r="P13" s="69"/>
      <c r="Q13" s="57"/>
      <c r="R13" s="57"/>
      <c r="S13" s="57"/>
      <c r="T13" s="57"/>
      <c r="U13" s="57"/>
      <c r="V13" s="57"/>
      <c r="W13" s="57"/>
    </row>
    <row r="14" spans="1:23" ht="15.75" customHeight="1">
      <c r="A14" s="66"/>
      <c r="B14" s="67" t="s">
        <v>81</v>
      </c>
      <c r="C14" s="70">
        <v>5910.1423107918063</v>
      </c>
      <c r="D14" s="70">
        <v>4762.485896457034</v>
      </c>
      <c r="E14" s="70">
        <v>5023.0402935049733</v>
      </c>
      <c r="F14" s="56">
        <f t="shared" ref="F14:F26" si="8">AVERAGE(C14:E14)</f>
        <v>5231.8895002512709</v>
      </c>
      <c r="G14" s="194">
        <v>3413.5947000000001</v>
      </c>
      <c r="H14" s="194">
        <v>3281.9312</v>
      </c>
      <c r="I14" s="194">
        <v>3070.90515</v>
      </c>
      <c r="J14" s="56">
        <f t="shared" ref="J14:J26" si="9">AVERAGE(G14:I14)</f>
        <v>3255.4770166666672</v>
      </c>
      <c r="K14" s="71">
        <f>G14/G$11</f>
        <v>0.23088460990836471</v>
      </c>
      <c r="L14" s="71">
        <f t="shared" ref="L14:M14" si="10">H14/H$11</f>
        <v>0.23021748502678141</v>
      </c>
      <c r="M14" s="72">
        <f t="shared" si="10"/>
        <v>0.2117156640901425</v>
      </c>
      <c r="N14" s="69"/>
      <c r="O14" s="69"/>
      <c r="P14" s="69"/>
      <c r="Q14" s="57"/>
      <c r="R14" s="57"/>
      <c r="S14" s="57"/>
      <c r="T14" s="57"/>
      <c r="U14" s="57"/>
      <c r="V14" s="57"/>
      <c r="W14" s="57"/>
    </row>
    <row r="15" spans="1:23" ht="26.45" customHeight="1">
      <c r="A15" s="66"/>
      <c r="B15" s="67" t="s">
        <v>82</v>
      </c>
      <c r="C15" s="70">
        <v>6235.6423727911952</v>
      </c>
      <c r="D15" s="70">
        <v>6316.0001509361518</v>
      </c>
      <c r="E15" s="70">
        <v>6056.8528605422271</v>
      </c>
      <c r="F15" s="56">
        <f t="shared" si="8"/>
        <v>6202.8317947565256</v>
      </c>
      <c r="G15" s="194">
        <v>3601.5972999999999</v>
      </c>
      <c r="H15" s="194">
        <v>3691.0048000000002</v>
      </c>
      <c r="I15" s="194">
        <v>3702.9405000000002</v>
      </c>
      <c r="J15" s="56">
        <f t="shared" si="9"/>
        <v>3665.180866666667</v>
      </c>
      <c r="K15" s="71">
        <f>G15/G$11</f>
        <v>0.24360050349782869</v>
      </c>
      <c r="L15" s="71">
        <f t="shared" ref="L15:M15" si="11">H15/H$11</f>
        <v>0.2589127530393624</v>
      </c>
      <c r="M15" s="72">
        <f t="shared" si="11"/>
        <v>0.25528971711932696</v>
      </c>
      <c r="N15" s="69"/>
      <c r="O15" s="69"/>
      <c r="P15" s="69"/>
      <c r="Q15" s="57"/>
      <c r="R15" s="57"/>
      <c r="S15" s="57"/>
      <c r="T15" s="57"/>
      <c r="U15" s="57"/>
      <c r="V15" s="57"/>
      <c r="W15" s="57"/>
    </row>
    <row r="16" spans="1:23" ht="30.6" customHeight="1">
      <c r="A16" s="66"/>
      <c r="B16" s="67" t="s">
        <v>83</v>
      </c>
      <c r="C16" s="70">
        <v>3822.5261867930299</v>
      </c>
      <c r="D16" s="70">
        <v>3817.260766202593</v>
      </c>
      <c r="E16" s="70">
        <v>4143.5221377023599</v>
      </c>
      <c r="F16" s="56">
        <f t="shared" si="8"/>
        <v>3927.7696968993273</v>
      </c>
      <c r="G16" s="194">
        <v>2707.826</v>
      </c>
      <c r="H16" s="194">
        <v>2263.0160000000001</v>
      </c>
      <c r="I16" s="194">
        <v>2533.201</v>
      </c>
      <c r="J16" s="56">
        <f t="shared" si="9"/>
        <v>2501.347666666667</v>
      </c>
      <c r="K16" s="71">
        <f>G16/G$11</f>
        <v>0.1831486760012041</v>
      </c>
      <c r="L16" s="71">
        <f t="shared" ref="L16:M16" si="12">H16/H$11</f>
        <v>0.15874368484487633</v>
      </c>
      <c r="M16" s="72">
        <f t="shared" si="12"/>
        <v>0.17464503323680092</v>
      </c>
      <c r="N16" s="69"/>
      <c r="O16" s="69"/>
      <c r="P16" s="69"/>
      <c r="Q16" s="57"/>
      <c r="R16" s="57"/>
      <c r="S16" s="57"/>
      <c r="T16" s="57"/>
      <c r="U16" s="57"/>
      <c r="V16" s="57"/>
      <c r="W16" s="57"/>
    </row>
    <row r="17" spans="1:23" ht="88.5" customHeight="1">
      <c r="A17" s="66"/>
      <c r="B17" s="67" t="s">
        <v>84</v>
      </c>
      <c r="C17" s="70">
        <v>1872.0758731274839</v>
      </c>
      <c r="D17" s="70">
        <v>1966.4240814530324</v>
      </c>
      <c r="E17" s="70">
        <v>1971.4877550224303</v>
      </c>
      <c r="F17" s="56">
        <f t="shared" si="8"/>
        <v>1936.6625698676489</v>
      </c>
      <c r="G17" s="194">
        <v>1281.279</v>
      </c>
      <c r="H17" s="194">
        <v>1165.77</v>
      </c>
      <c r="I17" s="194">
        <v>1205.297</v>
      </c>
      <c r="J17" s="56">
        <f t="shared" si="9"/>
        <v>1217.4486666666667</v>
      </c>
      <c r="K17" s="71">
        <f>G17/G$11</f>
        <v>8.6661606926791757E-2</v>
      </c>
      <c r="L17" s="71">
        <f t="shared" ref="L17:M17" si="13">H17/H$11</f>
        <v>8.1775217445043014E-2</v>
      </c>
      <c r="M17" s="72">
        <f t="shared" si="13"/>
        <v>8.3096104345930871E-2</v>
      </c>
      <c r="N17" s="69"/>
      <c r="O17" s="69"/>
      <c r="P17" s="69"/>
      <c r="Q17" s="57"/>
      <c r="R17" s="57"/>
      <c r="S17" s="57"/>
      <c r="T17" s="57"/>
      <c r="U17" s="57"/>
      <c r="V17" s="57"/>
      <c r="W17" s="57"/>
    </row>
    <row r="18" spans="1:23" ht="45" customHeight="1">
      <c r="A18" s="66">
        <v>3</v>
      </c>
      <c r="B18" s="67" t="s">
        <v>85</v>
      </c>
      <c r="C18" s="70">
        <v>85.182006420055032</v>
      </c>
      <c r="D18" s="70">
        <v>177.00875484077454</v>
      </c>
      <c r="E18" s="70">
        <v>149.97443339184707</v>
      </c>
      <c r="F18" s="56">
        <f t="shared" si="8"/>
        <v>137.38839821755889</v>
      </c>
      <c r="G18" s="194">
        <v>49.2</v>
      </c>
      <c r="H18" s="194">
        <v>104.938</v>
      </c>
      <c r="I18" s="194">
        <v>91.688999999999993</v>
      </c>
      <c r="J18" s="56">
        <f t="shared" si="9"/>
        <v>81.942333333333337</v>
      </c>
      <c r="K18" s="71">
        <f>G18/G$11</f>
        <v>3.3277303856522698E-3</v>
      </c>
      <c r="L18" s="71">
        <f t="shared" ref="L18:M18" si="14">H18/H$11</f>
        <v>7.3610813181398766E-3</v>
      </c>
      <c r="M18" s="72">
        <f t="shared" si="14"/>
        <v>6.3212624866518831E-3</v>
      </c>
      <c r="N18" s="69"/>
      <c r="O18" s="69"/>
      <c r="P18" s="69"/>
      <c r="Q18" s="57"/>
      <c r="R18" s="57"/>
      <c r="S18" s="57"/>
      <c r="T18" s="57"/>
      <c r="U18" s="57"/>
      <c r="V18" s="57"/>
      <c r="W18" s="57"/>
    </row>
    <row r="19" spans="1:23" ht="15.75" customHeight="1">
      <c r="A19" s="442" t="s">
        <v>79</v>
      </c>
      <c r="B19" s="443"/>
      <c r="C19" s="56">
        <f>SUM(C13:C18)</f>
        <v>17925.568749923572</v>
      </c>
      <c r="D19" s="56">
        <f t="shared" ref="D19:E19" si="15">SUM(D13:D18)</f>
        <v>17039.179649889586</v>
      </c>
      <c r="E19" s="56">
        <f t="shared" si="15"/>
        <v>17344.877480163836</v>
      </c>
      <c r="F19" s="56">
        <f t="shared" si="8"/>
        <v>17436.54195999233</v>
      </c>
      <c r="G19" s="56">
        <f t="shared" ref="G19:I19" si="16">SUM(G13:G18)</f>
        <v>11053.497000000001</v>
      </c>
      <c r="H19" s="56">
        <f t="shared" si="16"/>
        <v>10506.66</v>
      </c>
      <c r="I19" s="56">
        <f t="shared" si="16"/>
        <v>10604.032650000001</v>
      </c>
      <c r="J19" s="56">
        <f t="shared" si="9"/>
        <v>10721.396549999999</v>
      </c>
      <c r="K19" s="19"/>
      <c r="L19" s="19"/>
      <c r="M19" s="18"/>
      <c r="N19" s="115"/>
      <c r="O19" s="69"/>
      <c r="P19" s="69"/>
      <c r="Q19" s="57"/>
      <c r="R19" s="57"/>
      <c r="S19" s="57"/>
      <c r="T19" s="57"/>
      <c r="U19" s="57"/>
      <c r="V19" s="57"/>
      <c r="W19" s="57"/>
    </row>
    <row r="20" spans="1:23" ht="15.75" customHeight="1">
      <c r="A20" s="66">
        <v>4</v>
      </c>
      <c r="B20" s="67" t="s">
        <v>86</v>
      </c>
      <c r="C20" s="300">
        <v>588.78787878787864</v>
      </c>
      <c r="D20" s="300">
        <v>635.76909090909089</v>
      </c>
      <c r="E20" s="300">
        <v>705.5100000000001</v>
      </c>
      <c r="F20" s="56">
        <f t="shared" si="8"/>
        <v>643.35565656565666</v>
      </c>
      <c r="G20" s="300">
        <v>289.99999999999994</v>
      </c>
      <c r="H20" s="300">
        <v>313.14</v>
      </c>
      <c r="I20" s="300">
        <v>347.49</v>
      </c>
      <c r="J20" s="56">
        <f t="shared" si="9"/>
        <v>316.87666666666661</v>
      </c>
      <c r="K20" s="71">
        <f>G20/G$11</f>
        <v>1.9614670972340608E-2</v>
      </c>
      <c r="L20" s="71">
        <f t="shared" ref="L20:M20" si="17">H20/H$11</f>
        <v>2.1965817949287397E-2</v>
      </c>
      <c r="M20" s="72">
        <f t="shared" si="17"/>
        <v>2.3956805085524578E-2</v>
      </c>
      <c r="N20" s="115"/>
      <c r="O20" s="69"/>
      <c r="P20" s="69"/>
      <c r="Q20" s="57"/>
      <c r="R20" s="57"/>
      <c r="S20" s="57"/>
      <c r="T20" s="57"/>
      <c r="U20" s="57"/>
      <c r="V20" s="57"/>
      <c r="W20" s="57"/>
    </row>
    <row r="21" spans="1:23" ht="15.75" customHeight="1">
      <c r="A21" s="66">
        <v>5</v>
      </c>
      <c r="B21" s="67" t="s">
        <v>87</v>
      </c>
      <c r="C21" s="300">
        <v>253.78787878787881</v>
      </c>
      <c r="D21" s="300">
        <v>347.18181818181819</v>
      </c>
      <c r="E21" s="300">
        <v>540.06060606060601</v>
      </c>
      <c r="F21" s="56">
        <f t="shared" si="8"/>
        <v>380.34343434343435</v>
      </c>
      <c r="G21" s="300">
        <v>125</v>
      </c>
      <c r="H21" s="300">
        <v>171</v>
      </c>
      <c r="I21" s="300">
        <v>266</v>
      </c>
      <c r="J21" s="56">
        <f t="shared" si="9"/>
        <v>187.33333333333334</v>
      </c>
      <c r="K21" s="71">
        <f>G21/G$11</f>
        <v>8.4545995570433682E-3</v>
      </c>
      <c r="L21" s="71">
        <f t="shared" ref="L21:M21" si="18">H21/H$11</f>
        <v>1.1995129556518314E-2</v>
      </c>
      <c r="M21" s="72">
        <f t="shared" si="18"/>
        <v>1.8338686444932337E-2</v>
      </c>
      <c r="N21" s="115"/>
      <c r="O21" s="69"/>
      <c r="P21" s="69"/>
      <c r="Q21" s="57"/>
      <c r="R21" s="57"/>
      <c r="S21" s="57"/>
      <c r="T21" s="57"/>
      <c r="U21" s="57"/>
      <c r="V21" s="57"/>
      <c r="W21" s="57"/>
    </row>
    <row r="22" spans="1:23" ht="15.75" customHeight="1">
      <c r="A22" s="442" t="s">
        <v>79</v>
      </c>
      <c r="B22" s="443"/>
      <c r="C22" s="56">
        <f t="shared" ref="C22:E22" si="19">SUM(C20:C21)</f>
        <v>842.57575757575751</v>
      </c>
      <c r="D22" s="56">
        <f t="shared" si="19"/>
        <v>982.95090909090914</v>
      </c>
      <c r="E22" s="56">
        <f t="shared" si="19"/>
        <v>1245.5706060606062</v>
      </c>
      <c r="F22" s="56">
        <f t="shared" si="8"/>
        <v>1023.699090909091</v>
      </c>
      <c r="G22" s="56">
        <f t="shared" ref="G22:I22" si="20">SUM(G20:G21)</f>
        <v>414.99999999999994</v>
      </c>
      <c r="H22" s="56">
        <f t="shared" si="20"/>
        <v>484.14</v>
      </c>
      <c r="I22" s="56">
        <f t="shared" si="20"/>
        <v>613.49</v>
      </c>
      <c r="J22" s="56">
        <f t="shared" si="9"/>
        <v>504.21</v>
      </c>
      <c r="K22" s="19"/>
      <c r="L22" s="19"/>
      <c r="M22" s="18"/>
      <c r="N22" s="69"/>
      <c r="O22" s="69"/>
      <c r="P22" s="69"/>
      <c r="Q22" s="57"/>
      <c r="R22" s="57"/>
      <c r="S22" s="57"/>
      <c r="T22" s="57"/>
      <c r="U22" s="57"/>
      <c r="V22" s="57"/>
      <c r="W22" s="57"/>
    </row>
    <row r="23" spans="1:23" ht="15.75" customHeight="1">
      <c r="A23" s="66">
        <v>6</v>
      </c>
      <c r="B23" s="67" t="s">
        <v>88</v>
      </c>
      <c r="C23" s="299">
        <v>280.19531794558242</v>
      </c>
      <c r="D23" s="299">
        <v>184.13996031365019</v>
      </c>
      <c r="E23" s="299">
        <v>287.64148234835181</v>
      </c>
      <c r="F23" s="56">
        <f t="shared" si="8"/>
        <v>250.65892020252815</v>
      </c>
      <c r="G23" s="299">
        <v>161.83600000000001</v>
      </c>
      <c r="H23" s="299">
        <v>109.166</v>
      </c>
      <c r="I23" s="299">
        <v>175.85400000000001</v>
      </c>
      <c r="J23" s="56">
        <f t="shared" si="9"/>
        <v>148.952</v>
      </c>
      <c r="K23" s="71">
        <f>G23/G$11</f>
        <v>1.0946068591309364E-2</v>
      </c>
      <c r="L23" s="71">
        <f t="shared" ref="L23:M23" si="21">H23/H$11</f>
        <v>7.6576626500987031E-3</v>
      </c>
      <c r="M23" s="72">
        <f t="shared" si="21"/>
        <v>1.212380212814711E-2</v>
      </c>
      <c r="N23" s="69"/>
      <c r="O23" s="69"/>
      <c r="P23" s="69"/>
      <c r="Q23" s="57"/>
      <c r="R23" s="57"/>
      <c r="S23" s="57"/>
      <c r="T23" s="57"/>
      <c r="U23" s="57"/>
      <c r="V23" s="57"/>
      <c r="W23" s="57"/>
    </row>
    <row r="24" spans="1:23" ht="15.75" customHeight="1">
      <c r="A24" s="66">
        <v>7</v>
      </c>
      <c r="B24" s="67" t="s">
        <v>89</v>
      </c>
      <c r="C24" s="299">
        <v>936.27820758177927</v>
      </c>
      <c r="D24" s="299">
        <v>338.81888782205152</v>
      </c>
      <c r="E24" s="299">
        <v>329.38698654183736</v>
      </c>
      <c r="F24" s="56">
        <f t="shared" si="8"/>
        <v>534.8280273152227</v>
      </c>
      <c r="G24" s="299">
        <v>540.77800000000002</v>
      </c>
      <c r="H24" s="299">
        <v>200.86500000000001</v>
      </c>
      <c r="I24" s="299">
        <v>201.376</v>
      </c>
      <c r="J24" s="56">
        <f t="shared" si="9"/>
        <v>314.33966666666669</v>
      </c>
      <c r="K24" s="71">
        <f>G24/G$11</f>
        <v>3.6576491514070386E-2</v>
      </c>
      <c r="L24" s="71">
        <f t="shared" ref="L24:M24" si="22">H24/H$11</f>
        <v>1.4090068411520768E-2</v>
      </c>
      <c r="M24" s="72">
        <f t="shared" si="22"/>
        <v>1.3883350832837198E-2</v>
      </c>
      <c r="N24" s="69"/>
      <c r="O24" s="69"/>
      <c r="P24" s="69"/>
      <c r="Q24" s="57"/>
      <c r="R24" s="57"/>
      <c r="S24" s="57"/>
      <c r="T24" s="57"/>
      <c r="U24" s="57"/>
      <c r="V24" s="57"/>
      <c r="W24" s="57"/>
    </row>
    <row r="25" spans="1:23" ht="15.75" customHeight="1">
      <c r="A25" s="66">
        <v>8</v>
      </c>
      <c r="B25" s="67" t="s">
        <v>90</v>
      </c>
      <c r="C25" s="299">
        <v>204.39980892693364</v>
      </c>
      <c r="D25" s="299">
        <v>201.60665706513043</v>
      </c>
      <c r="E25" s="299">
        <v>393.07996879266625</v>
      </c>
      <c r="F25" s="56">
        <f t="shared" si="8"/>
        <v>266.36214492824342</v>
      </c>
      <c r="G25" s="299">
        <v>118.05800000000001</v>
      </c>
      <c r="H25" s="299">
        <v>119.52</v>
      </c>
      <c r="I25" s="299">
        <v>240.315</v>
      </c>
      <c r="J25" s="56">
        <f t="shared" si="9"/>
        <v>159.29766666666669</v>
      </c>
      <c r="K25" s="71">
        <f>G25/G$11</f>
        <v>7.9850649160434078E-3</v>
      </c>
      <c r="L25" s="71">
        <f t="shared" ref="L25:M25" si="23">H25/H$11</f>
        <v>8.3839642373980637E-3</v>
      </c>
      <c r="M25" s="72">
        <f t="shared" si="23"/>
        <v>1.656790012411246E-2</v>
      </c>
      <c r="N25" s="69"/>
      <c r="O25" s="69"/>
      <c r="P25" s="69"/>
      <c r="Q25" s="57"/>
      <c r="R25" s="57"/>
      <c r="S25" s="57"/>
      <c r="T25" s="57"/>
      <c r="U25" s="57"/>
      <c r="V25" s="57"/>
      <c r="W25" s="57"/>
    </row>
    <row r="26" spans="1:23" ht="15.75" customHeight="1">
      <c r="A26" s="442" t="s">
        <v>79</v>
      </c>
      <c r="B26" s="443"/>
      <c r="C26" s="56">
        <f t="shared" ref="C26:E26" si="24">SUM(C23:C25)</f>
        <v>1420.8733344542954</v>
      </c>
      <c r="D26" s="56">
        <f t="shared" si="24"/>
        <v>724.56550520083215</v>
      </c>
      <c r="E26" s="56">
        <f t="shared" si="24"/>
        <v>1010.1084376828554</v>
      </c>
      <c r="F26" s="56">
        <f t="shared" si="8"/>
        <v>1051.8490924459943</v>
      </c>
      <c r="G26" s="56">
        <f t="shared" ref="G26:I26" si="25">SUM(G23:G25)</f>
        <v>820.67200000000003</v>
      </c>
      <c r="H26" s="56">
        <f t="shared" si="25"/>
        <v>429.55099999999999</v>
      </c>
      <c r="I26" s="56">
        <f t="shared" si="25"/>
        <v>617.54500000000007</v>
      </c>
      <c r="J26" s="56">
        <f t="shared" si="9"/>
        <v>622.58933333333334</v>
      </c>
      <c r="K26" s="19"/>
      <c r="L26" s="19"/>
      <c r="M26" s="18"/>
      <c r="N26" s="69"/>
      <c r="O26" s="69"/>
      <c r="P26" s="69"/>
      <c r="Q26" s="57"/>
      <c r="R26" s="57"/>
      <c r="S26" s="57"/>
      <c r="T26" s="57"/>
      <c r="U26" s="57"/>
      <c r="V26" s="57"/>
      <c r="W26" s="57"/>
    </row>
    <row r="27" spans="1:23" ht="15.75" customHeight="1">
      <c r="A27" s="57"/>
      <c r="B27" s="57"/>
      <c r="C27" s="57"/>
      <c r="D27" s="57"/>
      <c r="E27" s="57"/>
      <c r="F27" s="57"/>
      <c r="G27" s="57"/>
      <c r="H27" s="57"/>
      <c r="I27" s="57"/>
      <c r="J27" s="57"/>
      <c r="K27" s="57"/>
      <c r="L27" s="57"/>
      <c r="M27" s="57"/>
      <c r="N27" s="57"/>
      <c r="O27" s="57"/>
      <c r="P27" s="57"/>
      <c r="Q27" s="57"/>
      <c r="R27" s="57"/>
      <c r="S27" s="57"/>
      <c r="T27" s="57"/>
      <c r="U27" s="57"/>
      <c r="V27" s="57"/>
      <c r="W27" s="57"/>
    </row>
    <row r="28" spans="1:23" ht="15.75" customHeight="1">
      <c r="A28" s="57"/>
      <c r="B28" s="57"/>
      <c r="C28" s="57"/>
      <c r="D28" s="57"/>
      <c r="E28" s="57"/>
      <c r="F28" s="116"/>
      <c r="G28" s="57"/>
      <c r="H28" s="57"/>
      <c r="I28" s="57"/>
      <c r="J28" s="57"/>
      <c r="K28" s="57"/>
      <c r="L28" s="57"/>
      <c r="M28" s="57"/>
      <c r="N28" s="57"/>
      <c r="O28" s="57"/>
      <c r="P28" s="57"/>
      <c r="Q28" s="57"/>
      <c r="R28" s="57"/>
      <c r="S28" s="57"/>
      <c r="T28" s="57"/>
      <c r="U28" s="57"/>
      <c r="V28" s="57"/>
      <c r="W28" s="57"/>
    </row>
    <row r="29" spans="1:23" ht="15.75" customHeight="1">
      <c r="A29" s="57"/>
      <c r="B29" s="57"/>
      <c r="C29" s="57"/>
      <c r="D29" s="57"/>
      <c r="E29" s="57"/>
      <c r="F29" s="117"/>
      <c r="G29" s="57"/>
      <c r="H29" s="57"/>
      <c r="I29" s="57"/>
      <c r="J29" s="57"/>
      <c r="K29" s="57"/>
      <c r="L29" s="57"/>
      <c r="M29" s="57"/>
      <c r="N29" s="57"/>
      <c r="O29" s="57"/>
      <c r="P29" s="57"/>
      <c r="Q29" s="57"/>
      <c r="R29" s="57"/>
      <c r="S29" s="57"/>
      <c r="T29" s="57"/>
      <c r="U29" s="57"/>
      <c r="V29" s="57"/>
      <c r="W29" s="57"/>
    </row>
    <row r="30" spans="1:23" ht="15.75" customHeight="1">
      <c r="A30" s="57"/>
      <c r="B30" s="57"/>
      <c r="C30" s="57"/>
      <c r="D30" s="57"/>
      <c r="E30" s="57"/>
      <c r="F30" s="57"/>
      <c r="G30" s="57"/>
      <c r="H30" s="57"/>
      <c r="I30" s="57"/>
      <c r="J30" s="57"/>
      <c r="K30" s="57"/>
      <c r="L30" s="57"/>
      <c r="M30" s="57"/>
      <c r="N30" s="57"/>
      <c r="O30" s="57"/>
      <c r="P30" s="57"/>
      <c r="Q30" s="57"/>
      <c r="R30" s="57"/>
      <c r="S30" s="57"/>
      <c r="T30" s="57"/>
      <c r="U30" s="57"/>
      <c r="V30" s="57"/>
      <c r="W30" s="57"/>
    </row>
    <row r="31" spans="1:23" ht="15.75" customHeight="1">
      <c r="A31" s="57"/>
      <c r="B31" s="57"/>
      <c r="C31" s="57"/>
      <c r="D31" s="57"/>
      <c r="E31" s="57"/>
      <c r="F31" s="57"/>
      <c r="G31" s="57"/>
      <c r="H31" s="57"/>
      <c r="I31" s="57"/>
      <c r="J31" s="57"/>
      <c r="K31" s="57"/>
      <c r="L31" s="57"/>
      <c r="M31" s="57"/>
      <c r="N31" s="57"/>
      <c r="O31" s="57"/>
      <c r="P31" s="57"/>
      <c r="Q31" s="57"/>
      <c r="R31" s="57"/>
      <c r="S31" s="57"/>
      <c r="T31" s="57"/>
      <c r="U31" s="57"/>
      <c r="V31" s="57"/>
      <c r="W31" s="57"/>
    </row>
    <row r="32" spans="1:23" ht="15.75" customHeight="1">
      <c r="A32" s="57"/>
      <c r="B32" s="57"/>
      <c r="C32" s="57"/>
      <c r="D32" s="57"/>
      <c r="E32" s="57"/>
      <c r="F32" s="57"/>
      <c r="G32" s="57"/>
      <c r="H32" s="57"/>
      <c r="I32" s="57"/>
      <c r="J32" s="57"/>
      <c r="K32" s="57"/>
      <c r="L32" s="57"/>
      <c r="M32" s="57"/>
      <c r="N32" s="57"/>
      <c r="O32" s="57"/>
      <c r="P32" s="57"/>
      <c r="Q32" s="57"/>
      <c r="R32" s="57"/>
      <c r="S32" s="57"/>
      <c r="T32" s="57"/>
      <c r="U32" s="57"/>
      <c r="V32" s="57"/>
      <c r="W32" s="57"/>
    </row>
    <row r="33" spans="1:23" ht="15.75" customHeight="1">
      <c r="A33" s="57"/>
      <c r="B33" s="57"/>
      <c r="C33" s="57"/>
      <c r="D33" s="57"/>
      <c r="E33" s="57"/>
      <c r="F33" s="57"/>
      <c r="G33" s="57"/>
      <c r="H33" s="57"/>
      <c r="I33" s="57"/>
      <c r="J33" s="57"/>
      <c r="K33" s="57"/>
      <c r="L33" s="57"/>
      <c r="M33" s="57"/>
      <c r="N33" s="57"/>
      <c r="O33" s="57"/>
      <c r="P33" s="57"/>
      <c r="Q33" s="57"/>
      <c r="R33" s="57"/>
      <c r="S33" s="57"/>
      <c r="T33" s="57"/>
      <c r="U33" s="57"/>
      <c r="V33" s="57"/>
      <c r="W33" s="57"/>
    </row>
    <row r="34" spans="1:23" ht="15.75" customHeight="1">
      <c r="A34" s="57"/>
      <c r="B34" s="57"/>
      <c r="C34" s="57"/>
      <c r="D34" s="57"/>
      <c r="E34" s="57"/>
      <c r="F34" s="57"/>
      <c r="G34" s="57"/>
      <c r="H34" s="57"/>
      <c r="I34" s="57"/>
      <c r="J34" s="57"/>
      <c r="K34" s="57"/>
      <c r="L34" s="57"/>
      <c r="M34" s="57"/>
      <c r="N34" s="57"/>
      <c r="O34" s="57"/>
      <c r="P34" s="57"/>
      <c r="Q34" s="57"/>
      <c r="R34" s="57"/>
      <c r="S34" s="57"/>
      <c r="T34" s="57"/>
      <c r="U34" s="57"/>
      <c r="V34" s="57"/>
      <c r="W34" s="57"/>
    </row>
    <row r="35" spans="1:23" ht="15.75" customHeight="1">
      <c r="A35" s="57"/>
      <c r="B35" s="57"/>
      <c r="C35" s="57"/>
      <c r="D35" s="57"/>
      <c r="E35" s="57"/>
      <c r="F35" s="57"/>
      <c r="G35" s="57"/>
      <c r="H35" s="57"/>
      <c r="I35" s="57"/>
      <c r="J35" s="57"/>
      <c r="K35" s="57"/>
      <c r="L35" s="57"/>
      <c r="M35" s="57"/>
      <c r="N35" s="57"/>
      <c r="O35" s="57"/>
      <c r="P35" s="57"/>
      <c r="Q35" s="57"/>
      <c r="R35" s="57"/>
      <c r="S35" s="57"/>
      <c r="T35" s="57"/>
      <c r="U35" s="57"/>
      <c r="V35" s="57"/>
      <c r="W35" s="57"/>
    </row>
    <row r="36" spans="1:23" ht="15.75" customHeight="1">
      <c r="A36" s="57"/>
      <c r="B36" s="57"/>
      <c r="C36" s="57"/>
      <c r="D36" s="57"/>
      <c r="E36" s="57"/>
      <c r="F36" s="57"/>
      <c r="G36" s="57"/>
      <c r="H36" s="57"/>
      <c r="I36" s="57"/>
      <c r="J36" s="57"/>
      <c r="K36" s="57"/>
      <c r="L36" s="57"/>
      <c r="M36" s="57"/>
      <c r="N36" s="57"/>
      <c r="O36" s="57"/>
      <c r="P36" s="57"/>
      <c r="Q36" s="57"/>
      <c r="R36" s="57"/>
      <c r="S36" s="57"/>
      <c r="T36" s="57"/>
      <c r="U36" s="57"/>
      <c r="V36" s="57"/>
      <c r="W36" s="57"/>
    </row>
    <row r="37" spans="1:23" ht="15.75" customHeight="1">
      <c r="A37" s="57"/>
      <c r="B37" s="57"/>
      <c r="C37" s="57"/>
      <c r="D37" s="57"/>
      <c r="E37" s="57"/>
      <c r="F37" s="57"/>
      <c r="G37" s="57"/>
      <c r="H37" s="57"/>
      <c r="I37" s="57"/>
      <c r="J37" s="57"/>
      <c r="K37" s="57"/>
      <c r="L37" s="57"/>
      <c r="M37" s="57"/>
      <c r="N37" s="57"/>
      <c r="O37" s="57"/>
      <c r="P37" s="57"/>
      <c r="Q37" s="57"/>
      <c r="R37" s="57"/>
      <c r="S37" s="57"/>
      <c r="T37" s="57"/>
      <c r="U37" s="57"/>
      <c r="V37" s="57"/>
      <c r="W37" s="57"/>
    </row>
    <row r="38" spans="1:23" ht="15.75" customHeight="1">
      <c r="A38" s="57"/>
      <c r="B38" s="57"/>
      <c r="C38" s="57"/>
      <c r="D38" s="57"/>
      <c r="E38" s="57"/>
      <c r="F38" s="57"/>
      <c r="G38" s="57"/>
      <c r="H38" s="57"/>
      <c r="I38" s="57"/>
      <c r="J38" s="57"/>
      <c r="K38" s="57"/>
      <c r="L38" s="57"/>
      <c r="M38" s="57"/>
      <c r="N38" s="57"/>
      <c r="O38" s="57"/>
      <c r="P38" s="57"/>
      <c r="Q38" s="57"/>
      <c r="R38" s="57"/>
      <c r="S38" s="57"/>
      <c r="T38" s="57"/>
      <c r="U38" s="57"/>
      <c r="V38" s="57"/>
      <c r="W38" s="57"/>
    </row>
    <row r="39" spans="1:23" ht="15.75" customHeight="1">
      <c r="A39" s="57"/>
      <c r="B39" s="57"/>
      <c r="C39" s="57"/>
      <c r="D39" s="57"/>
      <c r="E39" s="57"/>
      <c r="F39" s="57"/>
      <c r="G39" s="57"/>
      <c r="H39" s="57"/>
      <c r="I39" s="57"/>
      <c r="J39" s="57"/>
      <c r="K39" s="57"/>
      <c r="L39" s="57"/>
      <c r="M39" s="57"/>
      <c r="N39" s="57"/>
      <c r="O39" s="57"/>
      <c r="P39" s="57"/>
      <c r="Q39" s="57"/>
      <c r="R39" s="57"/>
      <c r="S39" s="57"/>
      <c r="T39" s="57"/>
      <c r="U39" s="57"/>
      <c r="V39" s="57"/>
      <c r="W39" s="57"/>
    </row>
    <row r="40" spans="1:23" ht="15.75" customHeight="1">
      <c r="A40" s="57"/>
      <c r="B40" s="57"/>
      <c r="C40" s="57"/>
      <c r="D40" s="57"/>
      <c r="E40" s="57"/>
      <c r="F40" s="57"/>
      <c r="G40" s="57"/>
      <c r="H40" s="57"/>
      <c r="I40" s="57"/>
      <c r="J40" s="57"/>
      <c r="K40" s="57"/>
      <c r="L40" s="57"/>
      <c r="M40" s="57"/>
      <c r="N40" s="57"/>
      <c r="O40" s="57"/>
      <c r="P40" s="57"/>
      <c r="Q40" s="57"/>
      <c r="R40" s="57"/>
      <c r="S40" s="57"/>
      <c r="T40" s="57"/>
      <c r="U40" s="57"/>
      <c r="V40" s="57"/>
      <c r="W40" s="57"/>
    </row>
    <row r="41" spans="1:23" ht="15.75" customHeight="1">
      <c r="A41" s="57"/>
      <c r="B41" s="57"/>
      <c r="C41" s="57"/>
      <c r="D41" s="57"/>
      <c r="E41" s="57"/>
      <c r="F41" s="57"/>
      <c r="G41" s="57"/>
      <c r="H41" s="57"/>
      <c r="I41" s="57"/>
      <c r="J41" s="57"/>
      <c r="K41" s="57"/>
      <c r="L41" s="57"/>
      <c r="M41" s="57"/>
      <c r="N41" s="57"/>
      <c r="O41" s="57"/>
      <c r="P41" s="57"/>
      <c r="Q41" s="57"/>
      <c r="R41" s="57"/>
      <c r="S41" s="57"/>
      <c r="T41" s="57"/>
      <c r="U41" s="57"/>
      <c r="V41" s="57"/>
      <c r="W41" s="57"/>
    </row>
    <row r="42" spans="1:23" ht="15.75" customHeight="1">
      <c r="A42" s="57"/>
      <c r="B42" s="57"/>
      <c r="C42" s="57"/>
      <c r="D42" s="57"/>
      <c r="E42" s="57"/>
      <c r="F42" s="57"/>
      <c r="G42" s="57"/>
      <c r="H42" s="57"/>
      <c r="I42" s="57"/>
      <c r="J42" s="57"/>
      <c r="K42" s="57"/>
      <c r="L42" s="57"/>
      <c r="M42" s="57"/>
      <c r="N42" s="57"/>
      <c r="O42" s="57"/>
      <c r="P42" s="57"/>
      <c r="Q42" s="57"/>
      <c r="R42" s="57"/>
      <c r="S42" s="57"/>
      <c r="T42" s="57"/>
      <c r="U42" s="57"/>
      <c r="V42" s="57"/>
      <c r="W42" s="57"/>
    </row>
    <row r="43" spans="1:23" ht="15.75" customHeight="1">
      <c r="A43" s="57"/>
      <c r="B43" s="57"/>
      <c r="C43" s="57"/>
      <c r="D43" s="57"/>
      <c r="E43" s="57"/>
      <c r="F43" s="57"/>
      <c r="G43" s="57"/>
      <c r="H43" s="57"/>
      <c r="I43" s="57"/>
      <c r="J43" s="57"/>
      <c r="K43" s="57"/>
      <c r="L43" s="57"/>
      <c r="M43" s="57"/>
      <c r="N43" s="57"/>
      <c r="O43" s="57"/>
      <c r="P43" s="57"/>
      <c r="Q43" s="57"/>
      <c r="R43" s="57"/>
      <c r="S43" s="57"/>
      <c r="T43" s="57"/>
      <c r="U43" s="57"/>
      <c r="V43" s="57"/>
      <c r="W43" s="57"/>
    </row>
    <row r="44" spans="1:23" ht="15.75" customHeight="1">
      <c r="A44" s="57"/>
      <c r="B44" s="57"/>
      <c r="C44" s="57"/>
      <c r="D44" s="57"/>
      <c r="E44" s="57"/>
      <c r="F44" s="57"/>
      <c r="G44" s="57"/>
      <c r="H44" s="57"/>
      <c r="I44" s="57"/>
      <c r="J44" s="57"/>
      <c r="K44" s="57"/>
      <c r="L44" s="57"/>
      <c r="M44" s="57"/>
      <c r="N44" s="57"/>
      <c r="O44" s="57"/>
      <c r="P44" s="57"/>
      <c r="Q44" s="57"/>
      <c r="R44" s="57"/>
      <c r="S44" s="57"/>
      <c r="T44" s="57"/>
      <c r="U44" s="57"/>
      <c r="V44" s="57"/>
      <c r="W44" s="57"/>
    </row>
    <row r="45" spans="1:23" ht="15.75" customHeight="1">
      <c r="A45" s="57"/>
      <c r="B45" s="57"/>
      <c r="C45" s="57"/>
      <c r="D45" s="57"/>
      <c r="E45" s="57"/>
      <c r="F45" s="57"/>
      <c r="G45" s="57"/>
      <c r="H45" s="57"/>
      <c r="I45" s="57"/>
      <c r="J45" s="57"/>
      <c r="K45" s="57"/>
      <c r="L45" s="57"/>
      <c r="M45" s="57"/>
      <c r="N45" s="57"/>
      <c r="O45" s="57"/>
      <c r="P45" s="57"/>
      <c r="Q45" s="57"/>
      <c r="R45" s="57"/>
      <c r="S45" s="57"/>
      <c r="T45" s="57"/>
      <c r="U45" s="57"/>
      <c r="V45" s="57"/>
      <c r="W45" s="57"/>
    </row>
    <row r="46" spans="1:23" ht="15.75" customHeight="1">
      <c r="A46" s="57"/>
      <c r="B46" s="57"/>
      <c r="C46" s="57"/>
      <c r="D46" s="57"/>
      <c r="E46" s="57"/>
      <c r="F46" s="57"/>
      <c r="G46" s="57"/>
      <c r="H46" s="57"/>
      <c r="I46" s="57"/>
      <c r="J46" s="57"/>
      <c r="K46" s="57"/>
      <c r="L46" s="57"/>
      <c r="M46" s="57"/>
      <c r="N46" s="57"/>
      <c r="O46" s="57"/>
      <c r="P46" s="57"/>
      <c r="Q46" s="57"/>
      <c r="R46" s="57"/>
      <c r="S46" s="57"/>
      <c r="T46" s="57"/>
      <c r="U46" s="57"/>
      <c r="V46" s="57"/>
      <c r="W46" s="57"/>
    </row>
    <row r="47" spans="1:23" ht="15.75" customHeight="1">
      <c r="A47" s="57"/>
      <c r="B47" s="57"/>
      <c r="C47" s="57"/>
      <c r="D47" s="57"/>
      <c r="E47" s="57"/>
      <c r="F47" s="57"/>
      <c r="G47" s="57"/>
      <c r="H47" s="57"/>
      <c r="I47" s="57"/>
      <c r="J47" s="57"/>
      <c r="K47" s="57"/>
      <c r="L47" s="57"/>
      <c r="M47" s="57"/>
      <c r="N47" s="57"/>
      <c r="O47" s="57"/>
      <c r="P47" s="57"/>
      <c r="Q47" s="57"/>
      <c r="R47" s="57"/>
      <c r="S47" s="57"/>
      <c r="T47" s="57"/>
      <c r="U47" s="57"/>
      <c r="V47" s="57"/>
      <c r="W47" s="57"/>
    </row>
    <row r="48" spans="1:23" ht="15.75" customHeight="1">
      <c r="A48" s="57"/>
      <c r="B48" s="57"/>
      <c r="C48" s="57"/>
      <c r="D48" s="57"/>
      <c r="E48" s="57"/>
      <c r="F48" s="57"/>
      <c r="G48" s="57"/>
      <c r="H48" s="57"/>
      <c r="I48" s="57"/>
      <c r="J48" s="57"/>
      <c r="K48" s="57"/>
      <c r="L48" s="57"/>
      <c r="M48" s="57"/>
      <c r="N48" s="57"/>
      <c r="O48" s="57"/>
      <c r="P48" s="57"/>
      <c r="Q48" s="57"/>
      <c r="R48" s="57"/>
      <c r="S48" s="57"/>
      <c r="T48" s="57"/>
      <c r="U48" s="57"/>
      <c r="V48" s="57"/>
      <c r="W48" s="57"/>
    </row>
    <row r="49" spans="1:23" ht="15.75" customHeight="1">
      <c r="A49" s="57"/>
      <c r="B49" s="57"/>
      <c r="C49" s="57"/>
      <c r="D49" s="57"/>
      <c r="E49" s="57"/>
      <c r="F49" s="57"/>
      <c r="G49" s="57"/>
      <c r="H49" s="57"/>
      <c r="I49" s="57"/>
      <c r="J49" s="57"/>
      <c r="K49" s="57"/>
      <c r="L49" s="57"/>
      <c r="M49" s="57"/>
      <c r="N49" s="57"/>
      <c r="O49" s="57"/>
      <c r="P49" s="57"/>
      <c r="Q49" s="57"/>
      <c r="R49" s="57"/>
      <c r="S49" s="57"/>
      <c r="T49" s="57"/>
      <c r="U49" s="57"/>
      <c r="V49" s="57"/>
      <c r="W49" s="57"/>
    </row>
    <row r="50" spans="1:23" ht="15.75" customHeight="1">
      <c r="A50" s="57"/>
      <c r="B50" s="57"/>
      <c r="C50" s="57"/>
      <c r="D50" s="57"/>
      <c r="E50" s="57"/>
      <c r="F50" s="57"/>
      <c r="G50" s="57"/>
      <c r="H50" s="57"/>
      <c r="I50" s="57"/>
      <c r="J50" s="57"/>
      <c r="K50" s="57"/>
      <c r="L50" s="57"/>
      <c r="M50" s="57"/>
      <c r="N50" s="57"/>
      <c r="O50" s="57"/>
      <c r="P50" s="57"/>
      <c r="Q50" s="57"/>
      <c r="R50" s="57"/>
      <c r="S50" s="57"/>
      <c r="T50" s="57"/>
      <c r="U50" s="57"/>
      <c r="V50" s="57"/>
      <c r="W50" s="57"/>
    </row>
    <row r="51" spans="1:23" ht="15.75" customHeight="1">
      <c r="A51" s="57"/>
      <c r="B51" s="57"/>
      <c r="C51" s="57"/>
      <c r="D51" s="57"/>
      <c r="E51" s="57"/>
      <c r="F51" s="57"/>
      <c r="G51" s="57"/>
      <c r="H51" s="57"/>
      <c r="I51" s="57"/>
      <c r="J51" s="57"/>
      <c r="K51" s="57"/>
      <c r="L51" s="57"/>
      <c r="M51" s="57"/>
      <c r="N51" s="57"/>
      <c r="O51" s="57"/>
      <c r="P51" s="57"/>
      <c r="Q51" s="57"/>
      <c r="R51" s="57"/>
      <c r="S51" s="57"/>
      <c r="T51" s="57"/>
      <c r="U51" s="57"/>
      <c r="V51" s="57"/>
      <c r="W51" s="57"/>
    </row>
    <row r="52" spans="1:23" ht="15.75" customHeight="1">
      <c r="A52" s="57"/>
      <c r="B52" s="57"/>
      <c r="C52" s="57"/>
      <c r="D52" s="57"/>
      <c r="E52" s="57"/>
      <c r="F52" s="57"/>
      <c r="G52" s="57"/>
      <c r="H52" s="57"/>
      <c r="I52" s="57"/>
      <c r="J52" s="57"/>
      <c r="K52" s="57"/>
      <c r="L52" s="57"/>
      <c r="M52" s="57"/>
      <c r="N52" s="57"/>
      <c r="O52" s="57"/>
      <c r="P52" s="57"/>
      <c r="Q52" s="57"/>
      <c r="R52" s="57"/>
      <c r="S52" s="57"/>
      <c r="T52" s="57"/>
      <c r="U52" s="57"/>
      <c r="V52" s="57"/>
      <c r="W52" s="57"/>
    </row>
    <row r="53" spans="1:23" ht="15.75" customHeight="1">
      <c r="A53" s="57"/>
      <c r="B53" s="57"/>
      <c r="C53" s="57"/>
      <c r="D53" s="57"/>
      <c r="E53" s="57"/>
      <c r="F53" s="57"/>
      <c r="G53" s="57"/>
      <c r="H53" s="57"/>
      <c r="I53" s="57"/>
      <c r="J53" s="57"/>
      <c r="K53" s="57"/>
      <c r="L53" s="57"/>
      <c r="M53" s="57"/>
      <c r="N53" s="57"/>
      <c r="O53" s="57"/>
      <c r="P53" s="57"/>
      <c r="Q53" s="57"/>
      <c r="R53" s="57"/>
      <c r="S53" s="57"/>
      <c r="T53" s="57"/>
      <c r="U53" s="57"/>
      <c r="V53" s="57"/>
      <c r="W53" s="57"/>
    </row>
    <row r="54" spans="1:23" ht="15.75" customHeight="1">
      <c r="A54" s="57"/>
      <c r="B54" s="57"/>
      <c r="C54" s="57"/>
      <c r="D54" s="57"/>
      <c r="E54" s="57"/>
      <c r="F54" s="57"/>
      <c r="G54" s="57"/>
      <c r="H54" s="57"/>
      <c r="I54" s="57"/>
      <c r="J54" s="57"/>
      <c r="K54" s="57"/>
      <c r="L54" s="57"/>
      <c r="M54" s="57"/>
      <c r="N54" s="57"/>
      <c r="O54" s="57"/>
      <c r="P54" s="57"/>
      <c r="Q54" s="57"/>
      <c r="R54" s="57"/>
      <c r="S54" s="57"/>
      <c r="T54" s="57"/>
      <c r="U54" s="57"/>
      <c r="V54" s="57"/>
      <c r="W54" s="57"/>
    </row>
    <row r="55" spans="1:23" ht="15.75" customHeight="1">
      <c r="A55" s="57"/>
      <c r="B55" s="57"/>
      <c r="C55" s="57"/>
      <c r="D55" s="57"/>
      <c r="E55" s="57"/>
      <c r="F55" s="57"/>
      <c r="G55" s="57"/>
      <c r="H55" s="57"/>
      <c r="I55" s="57"/>
      <c r="J55" s="57"/>
      <c r="K55" s="57"/>
      <c r="L55" s="57"/>
      <c r="M55" s="57"/>
      <c r="N55" s="57"/>
      <c r="O55" s="57"/>
      <c r="P55" s="57"/>
      <c r="Q55" s="57"/>
      <c r="R55" s="57"/>
      <c r="S55" s="57"/>
      <c r="T55" s="57"/>
      <c r="U55" s="57"/>
      <c r="V55" s="57"/>
      <c r="W55" s="57"/>
    </row>
    <row r="56" spans="1:23" ht="15.75" customHeight="1">
      <c r="A56" s="57"/>
      <c r="B56" s="57"/>
      <c r="C56" s="57"/>
      <c r="D56" s="57"/>
      <c r="E56" s="57"/>
      <c r="F56" s="57"/>
      <c r="G56" s="57"/>
      <c r="H56" s="57"/>
      <c r="I56" s="57"/>
      <c r="J56" s="57"/>
      <c r="K56" s="57"/>
      <c r="L56" s="57"/>
      <c r="M56" s="57"/>
      <c r="N56" s="57"/>
      <c r="O56" s="57"/>
      <c r="P56" s="57"/>
      <c r="Q56" s="57"/>
      <c r="R56" s="57"/>
      <c r="S56" s="57"/>
      <c r="T56" s="57"/>
      <c r="U56" s="57"/>
      <c r="V56" s="57"/>
      <c r="W56" s="57"/>
    </row>
    <row r="57" spans="1:23" ht="15.75" customHeight="1">
      <c r="A57" s="57"/>
      <c r="B57" s="57"/>
      <c r="C57" s="57"/>
      <c r="D57" s="57"/>
      <c r="E57" s="57"/>
      <c r="F57" s="57"/>
      <c r="G57" s="57"/>
      <c r="H57" s="57"/>
      <c r="I57" s="57"/>
      <c r="J57" s="57"/>
      <c r="K57" s="57"/>
      <c r="L57" s="57"/>
      <c r="M57" s="57"/>
      <c r="N57" s="57"/>
      <c r="O57" s="57"/>
      <c r="P57" s="57"/>
      <c r="Q57" s="57"/>
      <c r="R57" s="57"/>
      <c r="S57" s="57"/>
      <c r="T57" s="57"/>
      <c r="U57" s="57"/>
      <c r="V57" s="57"/>
      <c r="W57" s="57"/>
    </row>
    <row r="58" spans="1:23" ht="15.75" customHeight="1">
      <c r="A58" s="57"/>
      <c r="B58" s="57"/>
      <c r="C58" s="57"/>
      <c r="D58" s="57"/>
      <c r="E58" s="57"/>
      <c r="F58" s="57"/>
      <c r="G58" s="57"/>
      <c r="H58" s="57"/>
      <c r="I58" s="57"/>
      <c r="J58" s="57"/>
      <c r="K58" s="57"/>
      <c r="L58" s="57"/>
      <c r="M58" s="57"/>
      <c r="N58" s="57"/>
      <c r="O58" s="57"/>
      <c r="P58" s="57"/>
      <c r="Q58" s="57"/>
      <c r="R58" s="57"/>
      <c r="S58" s="57"/>
      <c r="T58" s="57"/>
      <c r="U58" s="57"/>
      <c r="V58" s="57"/>
      <c r="W58" s="57"/>
    </row>
    <row r="59" spans="1:23" ht="15.75" customHeight="1">
      <c r="A59" s="57"/>
      <c r="B59" s="57"/>
      <c r="C59" s="57"/>
      <c r="D59" s="57"/>
      <c r="E59" s="57"/>
      <c r="F59" s="57"/>
      <c r="G59" s="57"/>
      <c r="H59" s="57"/>
      <c r="I59" s="57"/>
      <c r="J59" s="57"/>
      <c r="K59" s="57"/>
      <c r="L59" s="57"/>
      <c r="M59" s="57"/>
      <c r="N59" s="57"/>
      <c r="O59" s="57"/>
      <c r="P59" s="57"/>
      <c r="Q59" s="57"/>
      <c r="R59" s="57"/>
      <c r="S59" s="57"/>
      <c r="T59" s="57"/>
      <c r="U59" s="57"/>
      <c r="V59" s="57"/>
      <c r="W59" s="57"/>
    </row>
    <row r="60" spans="1:23" ht="15.75" customHeight="1">
      <c r="A60" s="57"/>
      <c r="B60" s="57"/>
      <c r="C60" s="57"/>
      <c r="D60" s="57"/>
      <c r="E60" s="57"/>
      <c r="F60" s="57"/>
      <c r="G60" s="57"/>
      <c r="H60" s="57"/>
      <c r="I60" s="57"/>
      <c r="J60" s="57"/>
      <c r="K60" s="57"/>
      <c r="L60" s="57"/>
      <c r="M60" s="57"/>
      <c r="N60" s="57"/>
      <c r="O60" s="57"/>
      <c r="P60" s="57"/>
      <c r="Q60" s="57"/>
      <c r="R60" s="57"/>
      <c r="S60" s="57"/>
      <c r="T60" s="57"/>
      <c r="U60" s="57"/>
      <c r="V60" s="57"/>
      <c r="W60" s="57"/>
    </row>
    <row r="61" spans="1:23" ht="15.75" customHeight="1">
      <c r="A61" s="57"/>
      <c r="B61" s="57"/>
      <c r="C61" s="57"/>
      <c r="D61" s="57"/>
      <c r="E61" s="57"/>
      <c r="F61" s="57"/>
      <c r="G61" s="57"/>
      <c r="H61" s="57"/>
      <c r="I61" s="57"/>
      <c r="J61" s="57"/>
      <c r="K61" s="57"/>
      <c r="L61" s="57"/>
      <c r="M61" s="57"/>
      <c r="N61" s="57"/>
      <c r="O61" s="57"/>
      <c r="P61" s="57"/>
      <c r="Q61" s="57"/>
      <c r="R61" s="57"/>
      <c r="S61" s="57"/>
      <c r="T61" s="57"/>
      <c r="U61" s="57"/>
      <c r="V61" s="57"/>
      <c r="W61" s="57"/>
    </row>
    <row r="62" spans="1:23" ht="15.75" customHeight="1">
      <c r="A62" s="57"/>
      <c r="B62" s="57"/>
      <c r="C62" s="57"/>
      <c r="D62" s="57"/>
      <c r="E62" s="57"/>
      <c r="F62" s="57"/>
      <c r="G62" s="57"/>
      <c r="H62" s="57"/>
      <c r="I62" s="57"/>
      <c r="J62" s="57"/>
      <c r="K62" s="57"/>
      <c r="L62" s="57"/>
      <c r="M62" s="57"/>
      <c r="N62" s="57"/>
      <c r="O62" s="57"/>
      <c r="P62" s="57"/>
      <c r="Q62" s="57"/>
      <c r="R62" s="57"/>
      <c r="S62" s="57"/>
      <c r="T62" s="57"/>
      <c r="U62" s="57"/>
      <c r="V62" s="57"/>
      <c r="W62" s="57"/>
    </row>
    <row r="63" spans="1:23" ht="15.75" customHeight="1">
      <c r="A63" s="57"/>
      <c r="B63" s="57"/>
      <c r="C63" s="57"/>
      <c r="D63" s="57"/>
      <c r="E63" s="57"/>
      <c r="F63" s="57"/>
      <c r="G63" s="57"/>
      <c r="H63" s="57"/>
      <c r="I63" s="57"/>
      <c r="J63" s="57"/>
      <c r="K63" s="57"/>
      <c r="L63" s="57"/>
      <c r="M63" s="57"/>
      <c r="N63" s="57"/>
      <c r="O63" s="57"/>
      <c r="P63" s="57"/>
      <c r="Q63" s="57"/>
      <c r="R63" s="57"/>
      <c r="S63" s="57"/>
      <c r="T63" s="57"/>
      <c r="U63" s="57"/>
      <c r="V63" s="57"/>
      <c r="W63" s="57"/>
    </row>
    <row r="64" spans="1:23" ht="15.75" customHeight="1">
      <c r="A64" s="57"/>
      <c r="B64" s="57"/>
      <c r="C64" s="57"/>
      <c r="D64" s="57"/>
      <c r="E64" s="57"/>
      <c r="F64" s="57"/>
      <c r="G64" s="57"/>
      <c r="H64" s="57"/>
      <c r="I64" s="57"/>
      <c r="J64" s="57"/>
      <c r="K64" s="57"/>
      <c r="L64" s="57"/>
      <c r="M64" s="57"/>
      <c r="N64" s="57"/>
      <c r="O64" s="57"/>
      <c r="P64" s="57"/>
      <c r="Q64" s="57"/>
      <c r="R64" s="57"/>
      <c r="S64" s="57"/>
      <c r="T64" s="57"/>
      <c r="U64" s="57"/>
      <c r="V64" s="57"/>
      <c r="W64" s="57"/>
    </row>
    <row r="65" spans="1:23" ht="15.75" customHeight="1">
      <c r="A65" s="57"/>
      <c r="B65" s="57"/>
      <c r="C65" s="57"/>
      <c r="D65" s="57"/>
      <c r="E65" s="57"/>
      <c r="F65" s="57"/>
      <c r="G65" s="57"/>
      <c r="H65" s="57"/>
      <c r="I65" s="57"/>
      <c r="J65" s="57"/>
      <c r="K65" s="57"/>
      <c r="L65" s="57"/>
      <c r="M65" s="57"/>
      <c r="N65" s="57"/>
      <c r="O65" s="57"/>
      <c r="P65" s="57"/>
      <c r="Q65" s="57"/>
      <c r="R65" s="57"/>
      <c r="S65" s="57"/>
      <c r="T65" s="57"/>
      <c r="U65" s="57"/>
      <c r="V65" s="57"/>
      <c r="W65" s="57"/>
    </row>
    <row r="66" spans="1:23" ht="15.75" customHeight="1">
      <c r="A66" s="57"/>
      <c r="B66" s="57"/>
      <c r="C66" s="57"/>
      <c r="D66" s="57"/>
      <c r="E66" s="57"/>
      <c r="F66" s="57"/>
      <c r="G66" s="57"/>
      <c r="H66" s="57"/>
      <c r="I66" s="57"/>
      <c r="J66" s="57"/>
      <c r="K66" s="57"/>
      <c r="L66" s="57"/>
      <c r="M66" s="57"/>
      <c r="N66" s="57"/>
      <c r="O66" s="57"/>
      <c r="P66" s="57"/>
      <c r="Q66" s="57"/>
      <c r="R66" s="57"/>
      <c r="S66" s="57"/>
      <c r="T66" s="57"/>
      <c r="U66" s="57"/>
      <c r="V66" s="57"/>
      <c r="W66" s="57"/>
    </row>
    <row r="67" spans="1:23" ht="15.75" customHeight="1">
      <c r="A67" s="57"/>
      <c r="B67" s="57"/>
      <c r="C67" s="57"/>
      <c r="D67" s="57"/>
      <c r="E67" s="57"/>
      <c r="F67" s="57"/>
      <c r="G67" s="57"/>
      <c r="H67" s="57"/>
      <c r="I67" s="57"/>
      <c r="J67" s="57"/>
      <c r="K67" s="57"/>
      <c r="L67" s="57"/>
      <c r="M67" s="57"/>
      <c r="N67" s="57"/>
      <c r="O67" s="57"/>
      <c r="P67" s="57"/>
      <c r="Q67" s="57"/>
      <c r="R67" s="57"/>
      <c r="S67" s="57"/>
      <c r="T67" s="57"/>
      <c r="U67" s="57"/>
      <c r="V67" s="57"/>
      <c r="W67" s="57"/>
    </row>
    <row r="68" spans="1:23" ht="15.75" customHeight="1">
      <c r="A68" s="57"/>
      <c r="B68" s="57"/>
      <c r="C68" s="57"/>
      <c r="D68" s="57"/>
      <c r="E68" s="57"/>
      <c r="F68" s="57"/>
      <c r="G68" s="57"/>
      <c r="H68" s="57"/>
      <c r="I68" s="57"/>
      <c r="J68" s="57"/>
      <c r="K68" s="57"/>
      <c r="L68" s="57"/>
      <c r="M68" s="57"/>
      <c r="N68" s="57"/>
      <c r="O68" s="57"/>
      <c r="P68" s="57"/>
      <c r="Q68" s="57"/>
      <c r="R68" s="57"/>
      <c r="S68" s="57"/>
      <c r="T68" s="57"/>
      <c r="U68" s="57"/>
      <c r="V68" s="57"/>
      <c r="W68" s="57"/>
    </row>
    <row r="69" spans="1:23" ht="15.75" customHeight="1">
      <c r="A69" s="57"/>
      <c r="B69" s="57"/>
      <c r="C69" s="57"/>
      <c r="D69" s="57"/>
      <c r="E69" s="57"/>
      <c r="F69" s="57"/>
      <c r="G69" s="57"/>
      <c r="H69" s="57"/>
      <c r="I69" s="57"/>
      <c r="J69" s="57"/>
      <c r="K69" s="57"/>
      <c r="L69" s="57"/>
      <c r="M69" s="57"/>
      <c r="N69" s="57"/>
      <c r="O69" s="57"/>
      <c r="P69" s="57"/>
      <c r="Q69" s="57"/>
      <c r="R69" s="57"/>
      <c r="S69" s="57"/>
      <c r="T69" s="57"/>
      <c r="U69" s="57"/>
      <c r="V69" s="57"/>
      <c r="W69" s="57"/>
    </row>
    <row r="70" spans="1:23" ht="15.75" customHeight="1">
      <c r="A70" s="57"/>
      <c r="B70" s="57"/>
      <c r="C70" s="57"/>
      <c r="D70" s="57"/>
      <c r="E70" s="57"/>
      <c r="F70" s="57"/>
      <c r="G70" s="57"/>
      <c r="H70" s="57"/>
      <c r="I70" s="57"/>
      <c r="J70" s="57"/>
      <c r="K70" s="57"/>
      <c r="L70" s="57"/>
      <c r="M70" s="57"/>
      <c r="N70" s="57"/>
      <c r="O70" s="57"/>
      <c r="P70" s="57"/>
      <c r="Q70" s="57"/>
      <c r="R70" s="57"/>
      <c r="S70" s="57"/>
      <c r="T70" s="57"/>
      <c r="U70" s="57"/>
      <c r="V70" s="57"/>
      <c r="W70" s="57"/>
    </row>
    <row r="71" spans="1:23" ht="15.75" customHeight="1">
      <c r="A71" s="57"/>
      <c r="B71" s="57"/>
      <c r="C71" s="57"/>
      <c r="D71" s="57"/>
      <c r="E71" s="57"/>
      <c r="F71" s="57"/>
      <c r="G71" s="57"/>
      <c r="H71" s="57"/>
      <c r="I71" s="57"/>
      <c r="J71" s="57"/>
      <c r="K71" s="57"/>
      <c r="L71" s="57"/>
      <c r="M71" s="57"/>
      <c r="N71" s="57"/>
      <c r="O71" s="57"/>
      <c r="P71" s="57"/>
      <c r="Q71" s="57"/>
      <c r="R71" s="57"/>
      <c r="S71" s="57"/>
      <c r="T71" s="57"/>
      <c r="U71" s="57"/>
      <c r="V71" s="57"/>
      <c r="W71" s="57"/>
    </row>
    <row r="72" spans="1:23" ht="15.75" customHeight="1">
      <c r="A72" s="57"/>
      <c r="B72" s="57"/>
      <c r="C72" s="57"/>
      <c r="D72" s="57"/>
      <c r="E72" s="57"/>
      <c r="F72" s="57"/>
      <c r="G72" s="57"/>
      <c r="H72" s="57"/>
      <c r="I72" s="57"/>
      <c r="J72" s="57"/>
      <c r="K72" s="57"/>
      <c r="L72" s="57"/>
      <c r="M72" s="57"/>
      <c r="N72" s="57"/>
      <c r="O72" s="57"/>
      <c r="P72" s="57"/>
      <c r="Q72" s="57"/>
      <c r="R72" s="57"/>
      <c r="S72" s="57"/>
      <c r="T72" s="57"/>
      <c r="U72" s="57"/>
      <c r="V72" s="57"/>
      <c r="W72" s="57"/>
    </row>
    <row r="73" spans="1:23" ht="15.75" customHeight="1">
      <c r="A73" s="57"/>
      <c r="B73" s="57"/>
      <c r="C73" s="57"/>
      <c r="D73" s="57"/>
      <c r="E73" s="57"/>
      <c r="F73" s="57"/>
      <c r="G73" s="57"/>
      <c r="H73" s="57"/>
      <c r="I73" s="57"/>
      <c r="J73" s="57"/>
      <c r="K73" s="57"/>
      <c r="L73" s="57"/>
      <c r="M73" s="57"/>
      <c r="N73" s="57"/>
      <c r="O73" s="57"/>
      <c r="P73" s="57"/>
      <c r="Q73" s="57"/>
      <c r="R73" s="57"/>
      <c r="S73" s="57"/>
      <c r="T73" s="57"/>
      <c r="U73" s="57"/>
      <c r="V73" s="57"/>
      <c r="W73" s="57"/>
    </row>
    <row r="74" spans="1:23" ht="15.75" customHeight="1">
      <c r="A74" s="57"/>
      <c r="B74" s="57"/>
      <c r="C74" s="57"/>
      <c r="D74" s="57"/>
      <c r="E74" s="57"/>
      <c r="F74" s="57"/>
      <c r="G74" s="57"/>
      <c r="H74" s="57"/>
      <c r="I74" s="57"/>
      <c r="J74" s="57"/>
      <c r="K74" s="57"/>
      <c r="L74" s="57"/>
      <c r="M74" s="57"/>
      <c r="N74" s="57"/>
      <c r="O74" s="57"/>
      <c r="P74" s="57"/>
      <c r="Q74" s="57"/>
      <c r="R74" s="57"/>
      <c r="S74" s="57"/>
      <c r="T74" s="57"/>
      <c r="U74" s="57"/>
      <c r="V74" s="57"/>
      <c r="W74" s="57"/>
    </row>
    <row r="75" spans="1:23" ht="15.75" customHeight="1">
      <c r="A75" s="57"/>
      <c r="B75" s="57"/>
      <c r="C75" s="57"/>
      <c r="D75" s="57"/>
      <c r="E75" s="57"/>
      <c r="F75" s="57"/>
      <c r="G75" s="57"/>
      <c r="H75" s="57"/>
      <c r="I75" s="57"/>
      <c r="J75" s="57"/>
      <c r="K75" s="57"/>
      <c r="L75" s="57"/>
      <c r="M75" s="57"/>
      <c r="N75" s="57"/>
      <c r="O75" s="57"/>
      <c r="P75" s="57"/>
      <c r="Q75" s="57"/>
      <c r="R75" s="57"/>
      <c r="S75" s="57"/>
      <c r="T75" s="57"/>
      <c r="U75" s="57"/>
      <c r="V75" s="57"/>
      <c r="W75" s="57"/>
    </row>
    <row r="76" spans="1:23" ht="15.75" customHeight="1">
      <c r="A76" s="57"/>
      <c r="B76" s="57"/>
      <c r="C76" s="57"/>
      <c r="D76" s="57"/>
      <c r="E76" s="57"/>
      <c r="F76" s="57"/>
      <c r="G76" s="57"/>
      <c r="H76" s="57"/>
      <c r="I76" s="57"/>
      <c r="J76" s="57"/>
      <c r="K76" s="57"/>
      <c r="L76" s="57"/>
      <c r="M76" s="57"/>
      <c r="N76" s="57"/>
      <c r="O76" s="57"/>
      <c r="P76" s="57"/>
      <c r="Q76" s="57"/>
      <c r="R76" s="57"/>
      <c r="S76" s="57"/>
      <c r="T76" s="57"/>
      <c r="U76" s="57"/>
      <c r="V76" s="57"/>
      <c r="W76" s="57"/>
    </row>
    <row r="77" spans="1:23" ht="15.75" customHeight="1">
      <c r="A77" s="57"/>
      <c r="B77" s="57"/>
      <c r="C77" s="57"/>
      <c r="D77" s="57"/>
      <c r="E77" s="57"/>
      <c r="F77" s="57"/>
      <c r="G77" s="57"/>
      <c r="H77" s="57"/>
      <c r="I77" s="57"/>
      <c r="J77" s="57"/>
      <c r="K77" s="57"/>
      <c r="L77" s="57"/>
      <c r="M77" s="57"/>
      <c r="N77" s="57"/>
      <c r="O77" s="57"/>
      <c r="P77" s="57"/>
      <c r="Q77" s="57"/>
      <c r="R77" s="57"/>
      <c r="S77" s="57"/>
      <c r="T77" s="57"/>
      <c r="U77" s="57"/>
      <c r="V77" s="57"/>
      <c r="W77" s="57"/>
    </row>
    <row r="78" spans="1:23" ht="15.75" customHeight="1">
      <c r="A78" s="57"/>
      <c r="B78" s="57"/>
      <c r="C78" s="57"/>
      <c r="D78" s="57"/>
      <c r="E78" s="57"/>
      <c r="F78" s="57"/>
      <c r="G78" s="57"/>
      <c r="H78" s="57"/>
      <c r="I78" s="57"/>
      <c r="J78" s="57"/>
      <c r="K78" s="57"/>
      <c r="L78" s="57"/>
      <c r="M78" s="57"/>
      <c r="N78" s="57"/>
      <c r="O78" s="57"/>
      <c r="P78" s="57"/>
      <c r="Q78" s="57"/>
      <c r="R78" s="57"/>
      <c r="S78" s="57"/>
      <c r="T78" s="57"/>
      <c r="U78" s="57"/>
      <c r="V78" s="57"/>
      <c r="W78" s="57"/>
    </row>
    <row r="79" spans="1:23" ht="15.75" customHeight="1">
      <c r="A79" s="57"/>
      <c r="B79" s="57"/>
      <c r="C79" s="57"/>
      <c r="D79" s="57"/>
      <c r="E79" s="57"/>
      <c r="F79" s="57"/>
      <c r="G79" s="57"/>
      <c r="H79" s="57"/>
      <c r="I79" s="57"/>
      <c r="J79" s="57"/>
      <c r="K79" s="57"/>
      <c r="L79" s="57"/>
      <c r="M79" s="57"/>
      <c r="N79" s="57"/>
      <c r="O79" s="57"/>
      <c r="P79" s="57"/>
      <c r="Q79" s="57"/>
      <c r="R79" s="57"/>
      <c r="S79" s="57"/>
      <c r="T79" s="57"/>
      <c r="U79" s="57"/>
      <c r="V79" s="57"/>
      <c r="W79" s="57"/>
    </row>
    <row r="80" spans="1:23" ht="15.75" customHeight="1">
      <c r="A80" s="57"/>
      <c r="B80" s="57"/>
      <c r="C80" s="57"/>
      <c r="D80" s="57"/>
      <c r="E80" s="57"/>
      <c r="F80" s="57"/>
      <c r="G80" s="57"/>
      <c r="H80" s="57"/>
      <c r="I80" s="57"/>
      <c r="J80" s="57"/>
      <c r="K80" s="57"/>
      <c r="L80" s="57"/>
      <c r="M80" s="57"/>
      <c r="N80" s="57"/>
      <c r="O80" s="57"/>
      <c r="P80" s="57"/>
      <c r="Q80" s="57"/>
      <c r="R80" s="57"/>
      <c r="S80" s="57"/>
      <c r="T80" s="57"/>
      <c r="U80" s="57"/>
      <c r="V80" s="57"/>
      <c r="W80" s="57"/>
    </row>
    <row r="81" spans="1:23" ht="15.75" customHeight="1">
      <c r="A81" s="57"/>
      <c r="B81" s="57"/>
      <c r="C81" s="57"/>
      <c r="D81" s="57"/>
      <c r="E81" s="57"/>
      <c r="F81" s="57"/>
      <c r="G81" s="57"/>
      <c r="H81" s="57"/>
      <c r="I81" s="57"/>
      <c r="J81" s="57"/>
      <c r="K81" s="57"/>
      <c r="L81" s="57"/>
      <c r="M81" s="57"/>
      <c r="N81" s="57"/>
      <c r="O81" s="57"/>
      <c r="P81" s="57"/>
      <c r="Q81" s="57"/>
      <c r="R81" s="57"/>
      <c r="S81" s="57"/>
      <c r="T81" s="57"/>
      <c r="U81" s="57"/>
      <c r="V81" s="57"/>
      <c r="W81" s="57"/>
    </row>
    <row r="82" spans="1:23" ht="15.75" customHeight="1">
      <c r="A82" s="57"/>
      <c r="B82" s="57"/>
      <c r="C82" s="57"/>
      <c r="D82" s="57"/>
      <c r="E82" s="57"/>
      <c r="F82" s="57"/>
      <c r="G82" s="57"/>
      <c r="H82" s="57"/>
      <c r="I82" s="57"/>
      <c r="J82" s="57"/>
      <c r="K82" s="57"/>
      <c r="L82" s="57"/>
      <c r="M82" s="57"/>
      <c r="N82" s="57"/>
      <c r="O82" s="57"/>
      <c r="P82" s="57"/>
      <c r="Q82" s="57"/>
      <c r="R82" s="57"/>
      <c r="S82" s="57"/>
      <c r="T82" s="57"/>
      <c r="U82" s="57"/>
      <c r="V82" s="57"/>
      <c r="W82" s="57"/>
    </row>
    <row r="83" spans="1:23" ht="15.75" customHeight="1">
      <c r="A83" s="57"/>
      <c r="B83" s="57"/>
      <c r="C83" s="57"/>
      <c r="D83" s="57"/>
      <c r="E83" s="57"/>
      <c r="F83" s="57"/>
      <c r="G83" s="57"/>
      <c r="H83" s="57"/>
      <c r="I83" s="57"/>
      <c r="J83" s="57"/>
      <c r="K83" s="57"/>
      <c r="L83" s="57"/>
      <c r="M83" s="57"/>
      <c r="N83" s="57"/>
      <c r="O83" s="57"/>
      <c r="P83" s="57"/>
      <c r="Q83" s="57"/>
      <c r="R83" s="57"/>
      <c r="S83" s="57"/>
      <c r="T83" s="57"/>
      <c r="U83" s="57"/>
      <c r="V83" s="57"/>
      <c r="W83" s="57"/>
    </row>
    <row r="84" spans="1:23" ht="15.75" customHeight="1">
      <c r="A84" s="57"/>
      <c r="B84" s="57"/>
      <c r="C84" s="57"/>
      <c r="D84" s="57"/>
      <c r="E84" s="57"/>
      <c r="F84" s="57"/>
      <c r="G84" s="57"/>
      <c r="H84" s="57"/>
      <c r="I84" s="57"/>
      <c r="J84" s="57"/>
      <c r="K84" s="57"/>
      <c r="L84" s="57"/>
      <c r="M84" s="57"/>
      <c r="N84" s="57"/>
      <c r="O84" s="57"/>
      <c r="P84" s="57"/>
      <c r="Q84" s="57"/>
      <c r="R84" s="57"/>
      <c r="S84" s="57"/>
      <c r="T84" s="57"/>
      <c r="U84" s="57"/>
      <c r="V84" s="57"/>
      <c r="W84" s="57"/>
    </row>
    <row r="85" spans="1:23" ht="15.75" customHeight="1">
      <c r="A85" s="57"/>
      <c r="B85" s="57"/>
      <c r="C85" s="57"/>
      <c r="D85" s="57"/>
      <c r="E85" s="57"/>
      <c r="F85" s="57"/>
      <c r="G85" s="57"/>
      <c r="H85" s="57"/>
      <c r="I85" s="57"/>
      <c r="J85" s="57"/>
      <c r="K85" s="57"/>
      <c r="L85" s="57"/>
      <c r="M85" s="57"/>
      <c r="N85" s="57"/>
      <c r="O85" s="57"/>
      <c r="P85" s="57"/>
      <c r="Q85" s="57"/>
      <c r="R85" s="57"/>
      <c r="S85" s="57"/>
      <c r="T85" s="57"/>
      <c r="U85" s="57"/>
      <c r="V85" s="57"/>
      <c r="W85" s="57"/>
    </row>
    <row r="86" spans="1:23" ht="15.75" customHeight="1">
      <c r="A86" s="57"/>
      <c r="B86" s="57"/>
      <c r="C86" s="57"/>
      <c r="D86" s="57"/>
      <c r="E86" s="57"/>
      <c r="F86" s="57"/>
      <c r="G86" s="57"/>
      <c r="H86" s="57"/>
      <c r="I86" s="57"/>
      <c r="J86" s="57"/>
      <c r="K86" s="57"/>
      <c r="L86" s="57"/>
      <c r="M86" s="57"/>
      <c r="N86" s="57"/>
      <c r="O86" s="57"/>
      <c r="P86" s="57"/>
      <c r="Q86" s="57"/>
      <c r="R86" s="57"/>
      <c r="S86" s="57"/>
      <c r="T86" s="57"/>
      <c r="U86" s="57"/>
      <c r="V86" s="57"/>
      <c r="W86" s="57"/>
    </row>
    <row r="87" spans="1:23" ht="15.75" customHeight="1">
      <c r="A87" s="57"/>
      <c r="B87" s="57"/>
      <c r="C87" s="57"/>
      <c r="D87" s="57"/>
      <c r="E87" s="57"/>
      <c r="F87" s="57"/>
      <c r="G87" s="57"/>
      <c r="H87" s="57"/>
      <c r="I87" s="57"/>
      <c r="J87" s="57"/>
      <c r="K87" s="57"/>
      <c r="L87" s="57"/>
      <c r="M87" s="57"/>
      <c r="N87" s="57"/>
      <c r="O87" s="57"/>
      <c r="P87" s="57"/>
      <c r="Q87" s="57"/>
      <c r="R87" s="57"/>
      <c r="S87" s="57"/>
      <c r="T87" s="57"/>
      <c r="U87" s="57"/>
      <c r="V87" s="57"/>
      <c r="W87" s="57"/>
    </row>
    <row r="88" spans="1:23" ht="15.75" customHeight="1">
      <c r="A88" s="57"/>
      <c r="B88" s="57"/>
      <c r="C88" s="57"/>
      <c r="D88" s="57"/>
      <c r="E88" s="57"/>
      <c r="F88" s="57"/>
      <c r="G88" s="57"/>
      <c r="H88" s="57"/>
      <c r="I88" s="57"/>
      <c r="J88" s="57"/>
      <c r="K88" s="57"/>
      <c r="L88" s="57"/>
      <c r="M88" s="57"/>
      <c r="N88" s="57"/>
      <c r="O88" s="57"/>
      <c r="P88" s="57"/>
      <c r="Q88" s="57"/>
      <c r="R88" s="57"/>
      <c r="S88" s="57"/>
      <c r="T88" s="57"/>
      <c r="U88" s="57"/>
      <c r="V88" s="57"/>
      <c r="W88" s="57"/>
    </row>
    <row r="89" spans="1:23" ht="15.75" customHeight="1">
      <c r="A89" s="57"/>
      <c r="B89" s="57"/>
      <c r="C89" s="57"/>
      <c r="D89" s="57"/>
      <c r="E89" s="57"/>
      <c r="F89" s="57"/>
      <c r="G89" s="57"/>
      <c r="H89" s="57"/>
      <c r="I89" s="57"/>
      <c r="J89" s="57"/>
      <c r="K89" s="57"/>
      <c r="L89" s="57"/>
      <c r="M89" s="57"/>
      <c r="N89" s="57"/>
      <c r="O89" s="57"/>
      <c r="P89" s="57"/>
      <c r="Q89" s="57"/>
      <c r="R89" s="57"/>
      <c r="S89" s="57"/>
      <c r="T89" s="57"/>
      <c r="U89" s="57"/>
      <c r="V89" s="57"/>
      <c r="W89" s="57"/>
    </row>
    <row r="90" spans="1:23" ht="15.75" customHeight="1">
      <c r="A90" s="57"/>
      <c r="B90" s="57"/>
      <c r="C90" s="57"/>
      <c r="D90" s="57"/>
      <c r="E90" s="57"/>
      <c r="F90" s="57"/>
      <c r="G90" s="57"/>
      <c r="H90" s="57"/>
      <c r="I90" s="57"/>
      <c r="J90" s="57"/>
      <c r="K90" s="57"/>
      <c r="L90" s="57"/>
      <c r="M90" s="57"/>
      <c r="N90" s="57"/>
      <c r="O90" s="57"/>
      <c r="P90" s="57"/>
      <c r="Q90" s="57"/>
      <c r="R90" s="57"/>
      <c r="S90" s="57"/>
      <c r="T90" s="57"/>
      <c r="U90" s="57"/>
      <c r="V90" s="57"/>
      <c r="W90" s="57"/>
    </row>
    <row r="91" spans="1:23" ht="15.75" customHeight="1">
      <c r="A91" s="57"/>
      <c r="B91" s="57"/>
      <c r="C91" s="57"/>
      <c r="D91" s="57"/>
      <c r="E91" s="57"/>
      <c r="F91" s="57"/>
      <c r="G91" s="57"/>
      <c r="H91" s="57"/>
      <c r="I91" s="57"/>
      <c r="J91" s="57"/>
      <c r="K91" s="57"/>
      <c r="L91" s="57"/>
      <c r="M91" s="57"/>
      <c r="N91" s="57"/>
      <c r="O91" s="57"/>
      <c r="P91" s="57"/>
      <c r="Q91" s="57"/>
      <c r="R91" s="57"/>
      <c r="S91" s="57"/>
      <c r="T91" s="57"/>
      <c r="U91" s="57"/>
      <c r="V91" s="57"/>
      <c r="W91" s="57"/>
    </row>
    <row r="92" spans="1:23" ht="15.75" customHeight="1">
      <c r="A92" s="57"/>
      <c r="B92" s="57"/>
      <c r="C92" s="57"/>
      <c r="D92" s="57"/>
      <c r="E92" s="57"/>
      <c r="F92" s="57"/>
      <c r="G92" s="57"/>
      <c r="H92" s="57"/>
      <c r="I92" s="57"/>
      <c r="J92" s="57"/>
      <c r="K92" s="57"/>
      <c r="L92" s="57"/>
      <c r="M92" s="57"/>
      <c r="N92" s="57"/>
      <c r="O92" s="57"/>
      <c r="P92" s="57"/>
      <c r="Q92" s="57"/>
      <c r="R92" s="57"/>
      <c r="S92" s="57"/>
      <c r="T92" s="57"/>
      <c r="U92" s="57"/>
      <c r="V92" s="57"/>
      <c r="W92" s="57"/>
    </row>
    <row r="93" spans="1:23" ht="15.75" customHeight="1">
      <c r="A93" s="57"/>
      <c r="B93" s="57"/>
      <c r="C93" s="57"/>
      <c r="D93" s="57"/>
      <c r="E93" s="57"/>
      <c r="F93" s="57"/>
      <c r="G93" s="57"/>
      <c r="H93" s="57"/>
      <c r="I93" s="57"/>
      <c r="J93" s="57"/>
      <c r="K93" s="57"/>
      <c r="L93" s="57"/>
      <c r="M93" s="57"/>
      <c r="N93" s="57"/>
      <c r="O93" s="57"/>
      <c r="P93" s="57"/>
      <c r="Q93" s="57"/>
      <c r="R93" s="57"/>
      <c r="S93" s="57"/>
      <c r="T93" s="57"/>
      <c r="U93" s="57"/>
      <c r="V93" s="57"/>
      <c r="W93" s="57"/>
    </row>
    <row r="94" spans="1:23" ht="15.75" customHeight="1">
      <c r="A94" s="57"/>
      <c r="B94" s="57"/>
      <c r="C94" s="57"/>
      <c r="D94" s="57"/>
      <c r="E94" s="57"/>
      <c r="F94" s="57"/>
      <c r="G94" s="57"/>
      <c r="H94" s="57"/>
      <c r="I94" s="57"/>
      <c r="J94" s="57"/>
      <c r="K94" s="57"/>
      <c r="L94" s="57"/>
      <c r="M94" s="57"/>
      <c r="N94" s="57"/>
      <c r="O94" s="57"/>
      <c r="P94" s="57"/>
      <c r="Q94" s="57"/>
      <c r="R94" s="57"/>
      <c r="S94" s="57"/>
      <c r="T94" s="57"/>
      <c r="U94" s="57"/>
      <c r="V94" s="57"/>
      <c r="W94" s="57"/>
    </row>
    <row r="95" spans="1:23" ht="15.75" customHeight="1">
      <c r="A95" s="57"/>
      <c r="B95" s="57"/>
      <c r="C95" s="57"/>
      <c r="D95" s="57"/>
      <c r="E95" s="57"/>
      <c r="F95" s="57"/>
      <c r="G95" s="57"/>
      <c r="H95" s="57"/>
      <c r="I95" s="57"/>
      <c r="J95" s="57"/>
      <c r="K95" s="57"/>
      <c r="L95" s="57"/>
      <c r="M95" s="57"/>
      <c r="N95" s="57"/>
      <c r="O95" s="57"/>
      <c r="P95" s="57"/>
      <c r="Q95" s="57"/>
      <c r="R95" s="57"/>
      <c r="S95" s="57"/>
      <c r="T95" s="57"/>
      <c r="U95" s="57"/>
      <c r="V95" s="57"/>
      <c r="W95" s="57"/>
    </row>
    <row r="96" spans="1:23" ht="15.75" customHeight="1">
      <c r="A96" s="57"/>
      <c r="B96" s="57"/>
      <c r="C96" s="57"/>
      <c r="D96" s="57"/>
      <c r="E96" s="57"/>
      <c r="F96" s="57"/>
      <c r="G96" s="57"/>
      <c r="H96" s="57"/>
      <c r="I96" s="57"/>
      <c r="J96" s="57"/>
      <c r="K96" s="57"/>
      <c r="L96" s="57"/>
      <c r="M96" s="57"/>
      <c r="N96" s="57"/>
      <c r="O96" s="57"/>
      <c r="P96" s="57"/>
      <c r="Q96" s="57"/>
      <c r="R96" s="57"/>
      <c r="S96" s="57"/>
      <c r="T96" s="57"/>
      <c r="U96" s="57"/>
      <c r="V96" s="57"/>
      <c r="W96" s="57"/>
    </row>
    <row r="97" spans="1:23" ht="15.75" customHeight="1">
      <c r="A97" s="57"/>
      <c r="B97" s="57"/>
      <c r="C97" s="57"/>
      <c r="D97" s="57"/>
      <c r="E97" s="57"/>
      <c r="F97" s="57"/>
      <c r="G97" s="57"/>
      <c r="H97" s="57"/>
      <c r="I97" s="57"/>
      <c r="J97" s="57"/>
      <c r="K97" s="57"/>
      <c r="L97" s="57"/>
      <c r="M97" s="57"/>
      <c r="N97" s="57"/>
      <c r="O97" s="57"/>
      <c r="P97" s="57"/>
      <c r="Q97" s="57"/>
      <c r="R97" s="57"/>
      <c r="S97" s="57"/>
      <c r="T97" s="57"/>
      <c r="U97" s="57"/>
      <c r="V97" s="57"/>
      <c r="W97" s="57"/>
    </row>
    <row r="98" spans="1:23" ht="15.75" customHeight="1">
      <c r="A98" s="57"/>
      <c r="B98" s="57"/>
      <c r="C98" s="57"/>
      <c r="D98" s="57"/>
      <c r="E98" s="57"/>
      <c r="F98" s="57"/>
      <c r="G98" s="57"/>
      <c r="H98" s="57"/>
      <c r="I98" s="57"/>
      <c r="J98" s="57"/>
      <c r="K98" s="57"/>
      <c r="L98" s="57"/>
      <c r="M98" s="57"/>
      <c r="N98" s="57"/>
      <c r="O98" s="57"/>
      <c r="P98" s="57"/>
      <c r="Q98" s="57"/>
      <c r="R98" s="57"/>
      <c r="S98" s="57"/>
      <c r="T98" s="57"/>
      <c r="U98" s="57"/>
      <c r="V98" s="57"/>
      <c r="W98" s="57"/>
    </row>
    <row r="99" spans="1:23" ht="15.75" customHeight="1">
      <c r="A99" s="57"/>
      <c r="B99" s="57"/>
      <c r="C99" s="57"/>
      <c r="D99" s="57"/>
      <c r="E99" s="57"/>
      <c r="F99" s="57"/>
      <c r="G99" s="57"/>
      <c r="H99" s="57"/>
      <c r="I99" s="57"/>
      <c r="J99" s="57"/>
      <c r="K99" s="57"/>
      <c r="L99" s="57"/>
      <c r="M99" s="57"/>
      <c r="N99" s="57"/>
      <c r="O99" s="57"/>
      <c r="P99" s="57"/>
      <c r="Q99" s="57"/>
      <c r="R99" s="57"/>
      <c r="S99" s="57"/>
      <c r="T99" s="57"/>
      <c r="U99" s="57"/>
      <c r="V99" s="57"/>
      <c r="W99" s="57"/>
    </row>
    <row r="100" spans="1:23"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row>
    <row r="101" spans="1:23"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row>
    <row r="102" spans="1:23"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row>
    <row r="103" spans="1:23"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row>
    <row r="104" spans="1:23"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row>
    <row r="105" spans="1:23"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row>
    <row r="106" spans="1:23"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row>
    <row r="107" spans="1:23"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row>
    <row r="108" spans="1:23"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row>
    <row r="109" spans="1:23"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row>
    <row r="110" spans="1:23"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row>
    <row r="111" spans="1:23"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row>
    <row r="112" spans="1:23"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row>
    <row r="113" spans="1:23"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row>
    <row r="114" spans="1:23"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row>
    <row r="115" spans="1:23"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row>
    <row r="116" spans="1:23"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row>
    <row r="117" spans="1:23" ht="15.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row>
    <row r="118" spans="1:23" ht="15.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row>
    <row r="119" spans="1:23" ht="15.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row>
    <row r="120" spans="1:23" ht="15.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row>
    <row r="121" spans="1:23" ht="15.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row>
    <row r="122" spans="1:23" ht="15.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row>
    <row r="123" spans="1:23" ht="15.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row>
    <row r="124" spans="1:23" ht="15.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row>
    <row r="125" spans="1:23" ht="15.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row>
    <row r="126" spans="1:23" ht="15.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row>
    <row r="127" spans="1:23" ht="15.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row>
    <row r="128" spans="1:23" ht="15.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row>
    <row r="129" spans="1:23" ht="15.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row>
    <row r="130" spans="1:23" ht="15.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row>
    <row r="131" spans="1:23" ht="15.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row>
    <row r="132" spans="1:23" ht="15.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row>
    <row r="133" spans="1:23" ht="15.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row>
    <row r="134" spans="1:23" ht="15.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row>
    <row r="135" spans="1:23" ht="15.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row>
    <row r="136" spans="1:23" ht="15.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row>
    <row r="137" spans="1:23" ht="15.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row>
    <row r="138" spans="1:23" ht="15.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row>
    <row r="139" spans="1:23" ht="15.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row>
    <row r="140" spans="1:23" ht="15.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row>
    <row r="141" spans="1:23" ht="15.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row>
    <row r="142" spans="1:23"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row>
    <row r="143" spans="1:23"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row>
    <row r="144" spans="1:23" ht="15.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row>
    <row r="145" spans="1:23" ht="15.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row>
    <row r="146" spans="1:23" ht="15.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row>
    <row r="147" spans="1:23" ht="15.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row>
    <row r="148" spans="1:23" ht="15.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row>
    <row r="149" spans="1:23" ht="15.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row>
    <row r="150" spans="1:23" ht="15.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row>
    <row r="151" spans="1:23" ht="15.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row>
    <row r="152" spans="1:23" ht="15.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row>
    <row r="153" spans="1:23" ht="15.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row>
    <row r="154" spans="1:23" ht="15.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row>
    <row r="155" spans="1:23" ht="15.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row>
    <row r="156" spans="1:23"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row>
    <row r="157" spans="1:23"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row>
    <row r="158" spans="1:23"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row>
    <row r="159" spans="1:23"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row>
    <row r="160" spans="1:23"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row>
    <row r="161" spans="1:23"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row>
    <row r="162" spans="1:23"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row>
    <row r="163" spans="1:23"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row>
    <row r="164" spans="1:23"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row>
    <row r="165" spans="1:23"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row>
    <row r="166" spans="1:23"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row>
    <row r="167" spans="1:23"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row>
    <row r="168" spans="1:23"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row>
    <row r="169" spans="1:23"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row>
    <row r="170" spans="1:23"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row>
    <row r="171" spans="1:23"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row>
    <row r="172" spans="1:23"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row>
    <row r="173" spans="1:23"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row>
    <row r="174" spans="1:23"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row>
    <row r="175" spans="1:23"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row>
    <row r="176" spans="1:23"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row>
    <row r="177" spans="1:23"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row>
    <row r="178" spans="1:23"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row>
    <row r="179" spans="1:23"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row>
    <row r="180" spans="1:23"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row>
    <row r="181" spans="1:23"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row>
    <row r="182" spans="1:23"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row>
    <row r="183" spans="1:23"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row>
    <row r="184" spans="1:23"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row>
    <row r="185" spans="1:23"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row>
    <row r="186" spans="1:23"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row>
    <row r="187" spans="1:23"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row>
    <row r="188" spans="1:23"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row>
    <row r="189" spans="1:23"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row>
    <row r="190" spans="1:23"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row>
    <row r="191" spans="1:23"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row>
    <row r="192" spans="1:23"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row>
    <row r="193" spans="1:23"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row>
    <row r="194" spans="1:23"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row>
    <row r="195" spans="1:23"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row>
    <row r="196" spans="1:23"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row>
    <row r="197" spans="1:23"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row>
    <row r="198" spans="1:23"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row>
    <row r="199" spans="1:23"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row>
    <row r="200" spans="1:23"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row>
    <row r="201" spans="1:23"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row>
    <row r="202" spans="1:23"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row>
    <row r="203" spans="1:23"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row>
    <row r="204" spans="1:23"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row>
    <row r="205" spans="1:23"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row>
    <row r="206" spans="1:23"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row>
    <row r="207" spans="1:23"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row>
    <row r="208" spans="1:23"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row>
    <row r="209" spans="1:23"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row>
    <row r="210" spans="1:23"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row>
    <row r="211" spans="1:23"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row>
    <row r="212" spans="1:23"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row>
    <row r="213" spans="1:23"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row>
    <row r="214" spans="1:23"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row>
    <row r="215" spans="1:23"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row>
    <row r="216" spans="1:23"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row>
    <row r="217" spans="1:23"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row>
    <row r="218" spans="1:23"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row>
    <row r="219" spans="1:23" ht="15.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row>
    <row r="220" spans="1:23" ht="15.7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row>
    <row r="221" spans="1:23"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row>
    <row r="222" spans="1:23"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row>
    <row r="223" spans="1:23"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row>
    <row r="224" spans="1:23"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row>
    <row r="225" spans="1:23"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row>
    <row r="226" spans="1:23"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row>
    <row r="227" spans="1:23"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row>
    <row r="228" spans="1:23"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row>
    <row r="229" spans="1:23"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row>
    <row r="230" spans="1:23"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row>
    <row r="231" spans="1:23"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row>
    <row r="232" spans="1:23"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row>
    <row r="233" spans="1:23"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row>
    <row r="234" spans="1:23"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row>
    <row r="235" spans="1:23"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row>
    <row r="236" spans="1:23"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row>
    <row r="237" spans="1:23"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row>
    <row r="238" spans="1:23"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row>
    <row r="239" spans="1:23"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row>
    <row r="240" spans="1:23"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row>
    <row r="241" spans="1:23"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row>
    <row r="242" spans="1:23"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row>
    <row r="243" spans="1:23"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row>
    <row r="244" spans="1:23"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row>
    <row r="245" spans="1:23"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row>
    <row r="246" spans="1:23"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row>
    <row r="247" spans="1:23"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row>
    <row r="248" spans="1:23"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row>
    <row r="249" spans="1:23"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row>
    <row r="250" spans="1:23"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row>
    <row r="251" spans="1:23"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row>
    <row r="252" spans="1:23"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row>
    <row r="253" spans="1:23"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row>
    <row r="254" spans="1:23"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row>
    <row r="255" spans="1:23"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row>
    <row r="256" spans="1:23"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row>
    <row r="257" spans="1:23"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row>
    <row r="258" spans="1:23"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row>
    <row r="259" spans="1:23"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row>
    <row r="260" spans="1:23"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row>
    <row r="261" spans="1:23"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row>
    <row r="262" spans="1:23"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row>
    <row r="263" spans="1:23"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row>
    <row r="264" spans="1:23"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row>
    <row r="265" spans="1:23"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row>
    <row r="266" spans="1:23"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row>
    <row r="267" spans="1:23"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row>
    <row r="268" spans="1:23"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row>
    <row r="269" spans="1:23"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row>
    <row r="270" spans="1:23"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row>
    <row r="271" spans="1:23"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row>
    <row r="272" spans="1:23"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row>
    <row r="273" spans="1:23"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row>
    <row r="274" spans="1:23"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row>
    <row r="275" spans="1:23"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row>
    <row r="276" spans="1:23"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row>
    <row r="277" spans="1:23"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row>
    <row r="278" spans="1:23"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row>
    <row r="279" spans="1:23"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row>
    <row r="280" spans="1:23"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row>
    <row r="281" spans="1:23"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row>
    <row r="282" spans="1:23"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row>
    <row r="283" spans="1:23"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row>
    <row r="284" spans="1:23"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row>
    <row r="285" spans="1:23"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row>
    <row r="286" spans="1:23"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row>
    <row r="287" spans="1:23"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row>
    <row r="288" spans="1:23"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row>
    <row r="289" spans="1:23"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row>
    <row r="290" spans="1:23"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row>
    <row r="291" spans="1:23"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row>
    <row r="292" spans="1:23"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row>
    <row r="293" spans="1:23"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row>
    <row r="294" spans="1:23"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row>
    <row r="295" spans="1:23"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row>
    <row r="296" spans="1:23"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row>
    <row r="297" spans="1:23"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row>
    <row r="298" spans="1:23"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row>
    <row r="299" spans="1:23"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row>
    <row r="300" spans="1:23"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row>
    <row r="301" spans="1:23"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row>
    <row r="302" spans="1:23"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row>
    <row r="303" spans="1:23"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row>
    <row r="304" spans="1:23"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row>
    <row r="305" spans="1:23"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row>
    <row r="306" spans="1:23"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row>
    <row r="307" spans="1:23"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row>
    <row r="308" spans="1:23"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row>
    <row r="309" spans="1:23"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row>
    <row r="310" spans="1:23"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row>
    <row r="311" spans="1:23"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row>
    <row r="312" spans="1:23"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row>
    <row r="313" spans="1:23"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row>
    <row r="314" spans="1:23"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row>
    <row r="315" spans="1:23"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row>
    <row r="316" spans="1:23"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row>
    <row r="317" spans="1:23"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row>
    <row r="318" spans="1:23"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row>
    <row r="319" spans="1:23"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row>
    <row r="320" spans="1:23"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row>
    <row r="321" spans="1:23"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row>
    <row r="322" spans="1:23"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row>
    <row r="323" spans="1:23"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row>
    <row r="324" spans="1:23"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row>
    <row r="325" spans="1:23"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row>
    <row r="326" spans="1:23"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row>
    <row r="327" spans="1:23"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row>
    <row r="328" spans="1:23"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row>
    <row r="329" spans="1:23"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row>
    <row r="330" spans="1:23"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row>
    <row r="331" spans="1:23"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row>
    <row r="332" spans="1:23"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row>
    <row r="333" spans="1:23"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row>
    <row r="334" spans="1:23"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row>
    <row r="335" spans="1:23"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row>
    <row r="336" spans="1:23"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row>
    <row r="337" spans="1:23"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row>
    <row r="338" spans="1:23"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row>
    <row r="339" spans="1:23"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row>
    <row r="340" spans="1:23"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row>
    <row r="341" spans="1:23"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row>
    <row r="342" spans="1:23"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row>
    <row r="343" spans="1:23"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row>
    <row r="344" spans="1:23"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row>
    <row r="345" spans="1:23"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row>
    <row r="346" spans="1:23"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row>
    <row r="347" spans="1:23"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row>
    <row r="348" spans="1:23"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row>
    <row r="349" spans="1:23"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row>
    <row r="350" spans="1:23"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row>
    <row r="351" spans="1:23"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row>
    <row r="352" spans="1:23"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row>
    <row r="353" spans="1:23"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row>
    <row r="354" spans="1:23"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row>
    <row r="355" spans="1:23"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row>
    <row r="356" spans="1:23"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row>
    <row r="357" spans="1:23"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row>
    <row r="358" spans="1:23"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row>
    <row r="359" spans="1:23"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row>
    <row r="360" spans="1:23"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row>
    <row r="361" spans="1:23"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row>
    <row r="362" spans="1:23"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row>
    <row r="363" spans="1:23"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row>
    <row r="364" spans="1:23"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row>
    <row r="365" spans="1:23"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row>
    <row r="366" spans="1:23"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row>
    <row r="367" spans="1:23"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row>
    <row r="368" spans="1:23"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row>
    <row r="369" spans="1:23"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row>
    <row r="370" spans="1:23"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row>
    <row r="371" spans="1:23"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row>
    <row r="372" spans="1:23"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row>
    <row r="373" spans="1:23"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row>
    <row r="374" spans="1:23"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row>
    <row r="375" spans="1:23"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row>
    <row r="376" spans="1:23"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row>
    <row r="377" spans="1:23"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row>
    <row r="378" spans="1:23"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row>
    <row r="379" spans="1:23"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row>
    <row r="380" spans="1:23"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row>
    <row r="381" spans="1:23"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row>
    <row r="382" spans="1:23"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row>
    <row r="383" spans="1:23"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row>
    <row r="384" spans="1:23"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row>
    <row r="385" spans="1:23"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row>
    <row r="386" spans="1:23"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row>
    <row r="387" spans="1:23"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row>
    <row r="388" spans="1:23"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row>
    <row r="389" spans="1:23"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row>
    <row r="390" spans="1:23"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row>
    <row r="391" spans="1:23"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row>
    <row r="392" spans="1:23"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row>
    <row r="393" spans="1:23"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row>
    <row r="394" spans="1:23"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row>
    <row r="395" spans="1:23"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row>
    <row r="396" spans="1:23"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row>
    <row r="397" spans="1:23"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row>
    <row r="398" spans="1:23"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row>
    <row r="399" spans="1:23"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row>
    <row r="400" spans="1:23"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row>
    <row r="401" spans="1:23"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row>
    <row r="402" spans="1:23"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row>
    <row r="403" spans="1:23"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row>
    <row r="404" spans="1:23"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row>
    <row r="405" spans="1:23"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row>
    <row r="406" spans="1:23"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row>
    <row r="407" spans="1:23"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row>
    <row r="408" spans="1:23"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row>
    <row r="409" spans="1:23"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row>
    <row r="410" spans="1:23"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row>
    <row r="411" spans="1:23"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row>
    <row r="412" spans="1:23"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row>
    <row r="413" spans="1:23"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row>
    <row r="414" spans="1:23"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row>
    <row r="415" spans="1:23"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row>
    <row r="416" spans="1:23"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row>
    <row r="417" spans="1:23"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row>
    <row r="418" spans="1:23"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row>
    <row r="419" spans="1:23"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row>
    <row r="420" spans="1:23"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row>
    <row r="421" spans="1:23"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row>
    <row r="422" spans="1:23"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row>
    <row r="423" spans="1:23"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row>
    <row r="424" spans="1:23"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row>
    <row r="425" spans="1:23"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row>
    <row r="426" spans="1:23"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row>
    <row r="427" spans="1:23"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row>
    <row r="428" spans="1:23"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row>
    <row r="429" spans="1:23"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row>
    <row r="430" spans="1:23"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row>
    <row r="431" spans="1:23"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row>
    <row r="432" spans="1:23"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row>
    <row r="433" spans="1:23"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row>
    <row r="434" spans="1:23"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row>
    <row r="435" spans="1:23"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row>
    <row r="436" spans="1:23"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row>
    <row r="437" spans="1:23"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row>
    <row r="438" spans="1:23"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row>
    <row r="439" spans="1:23"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row>
    <row r="440" spans="1:23"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row>
    <row r="441" spans="1:23"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row>
    <row r="442" spans="1:23"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row>
    <row r="443" spans="1:23"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row>
    <row r="444" spans="1:23"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row>
    <row r="445" spans="1:23"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row>
    <row r="446" spans="1:23"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row>
    <row r="447" spans="1:23"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row>
    <row r="448" spans="1:23"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row>
    <row r="449" spans="1:23"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row>
    <row r="450" spans="1:23"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row>
    <row r="451" spans="1:23"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row>
    <row r="452" spans="1:23"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row>
    <row r="453" spans="1:23"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row>
    <row r="454" spans="1:23"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row>
    <row r="455" spans="1:23"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row>
    <row r="456" spans="1:23"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row>
    <row r="457" spans="1:23"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row>
    <row r="458" spans="1:23"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row>
    <row r="459" spans="1:23"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row>
    <row r="460" spans="1:23"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row>
    <row r="461" spans="1:23"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row>
    <row r="462" spans="1:23"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row>
    <row r="463" spans="1:23"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row>
    <row r="464" spans="1:23"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row>
    <row r="465" spans="1:23"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row>
    <row r="466" spans="1:23"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row>
    <row r="467" spans="1:23"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row>
    <row r="468" spans="1:23"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row>
    <row r="469" spans="1:23"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row>
    <row r="470" spans="1:23"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row>
    <row r="471" spans="1:23"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row>
    <row r="472" spans="1:23"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row>
    <row r="473" spans="1:23"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row>
    <row r="474" spans="1:23"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row>
    <row r="475" spans="1:23"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row>
    <row r="476" spans="1:23"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row>
    <row r="477" spans="1:23"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row>
    <row r="478" spans="1:23"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row>
    <row r="479" spans="1:23"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row>
    <row r="480" spans="1:23"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row>
    <row r="481" spans="1:23"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row>
    <row r="482" spans="1:23"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row>
    <row r="483" spans="1:23"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row>
    <row r="484" spans="1:23"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row>
    <row r="485" spans="1:23"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row>
    <row r="486" spans="1:23"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row>
    <row r="487" spans="1:23"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row>
    <row r="488" spans="1:23"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row>
    <row r="489" spans="1:23"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row>
    <row r="490" spans="1:23"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row>
    <row r="491" spans="1:23"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row>
    <row r="492" spans="1:23"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row>
    <row r="493" spans="1:23"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row>
    <row r="494" spans="1:23"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row>
    <row r="495" spans="1:23"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row>
    <row r="496" spans="1:23"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row>
    <row r="497" spans="1:23"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row>
    <row r="498" spans="1:23"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row>
    <row r="499" spans="1:23"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row>
    <row r="500" spans="1:23"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row>
    <row r="501" spans="1:23"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row>
    <row r="502" spans="1:23"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row>
    <row r="503" spans="1:23"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row>
    <row r="504" spans="1:23"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row>
    <row r="505" spans="1:23"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row>
    <row r="506" spans="1:23"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row>
    <row r="507" spans="1:23"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row>
    <row r="508" spans="1:23"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row>
    <row r="509" spans="1:23"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row>
    <row r="510" spans="1:23"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row>
    <row r="511" spans="1:23"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row>
    <row r="512" spans="1:23"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row>
    <row r="513" spans="1:23"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row>
    <row r="514" spans="1:23"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row>
    <row r="515" spans="1:23"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row>
    <row r="516" spans="1:23"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row>
    <row r="517" spans="1:23"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row>
    <row r="518" spans="1:23"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row>
    <row r="519" spans="1:23"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row>
    <row r="520" spans="1:23"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row>
    <row r="521" spans="1:23"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row>
    <row r="522" spans="1:23"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row>
    <row r="523" spans="1:23"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row>
    <row r="524" spans="1:23"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row>
    <row r="525" spans="1:23"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row>
    <row r="526" spans="1:23"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row>
    <row r="527" spans="1:23"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row>
    <row r="528" spans="1:23"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row>
    <row r="529" spans="1:23"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row>
    <row r="530" spans="1:23"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row>
    <row r="531" spans="1:23"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row>
    <row r="532" spans="1:23"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row>
    <row r="533" spans="1:23"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row>
    <row r="534" spans="1:23"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row>
    <row r="535" spans="1:23"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row>
    <row r="536" spans="1:23"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row>
    <row r="537" spans="1:23"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row>
    <row r="538" spans="1:23"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row>
    <row r="539" spans="1:23"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row>
    <row r="540" spans="1:23"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row>
    <row r="541" spans="1:23"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row>
    <row r="542" spans="1:23"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row>
    <row r="543" spans="1:23"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row>
    <row r="544" spans="1:23"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row>
    <row r="545" spans="1:23"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row>
    <row r="546" spans="1:23"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row>
    <row r="547" spans="1:23"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row>
    <row r="548" spans="1:23"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row>
    <row r="549" spans="1:23"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row>
    <row r="550" spans="1:23"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row>
    <row r="551" spans="1:23"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row>
    <row r="552" spans="1:23"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row>
    <row r="553" spans="1:23"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row>
    <row r="554" spans="1:23"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row>
    <row r="555" spans="1:23"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row>
    <row r="556" spans="1:23"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row>
    <row r="557" spans="1:23"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row>
    <row r="558" spans="1:23"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row>
    <row r="559" spans="1:23"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row>
    <row r="560" spans="1:23"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row>
    <row r="561" spans="1:23"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row>
    <row r="562" spans="1:23"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row>
    <row r="563" spans="1:23"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row>
    <row r="564" spans="1:23"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row>
    <row r="565" spans="1:23"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row>
    <row r="566" spans="1:23"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row>
    <row r="567" spans="1:23"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row>
    <row r="568" spans="1:23"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row>
    <row r="569" spans="1:23"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row>
    <row r="570" spans="1:23"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row>
    <row r="571" spans="1:23"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row>
    <row r="572" spans="1:23"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row>
    <row r="573" spans="1:23"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row>
    <row r="574" spans="1:23"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row>
    <row r="575" spans="1:23"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row>
    <row r="576" spans="1:23"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row>
    <row r="577" spans="1:23"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row>
    <row r="578" spans="1:23"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row>
    <row r="579" spans="1:23"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row>
    <row r="580" spans="1:23"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row>
    <row r="581" spans="1:23"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row>
    <row r="582" spans="1:23"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row>
    <row r="583" spans="1:23"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row>
    <row r="584" spans="1:23"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row>
    <row r="585" spans="1:23"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row>
    <row r="586" spans="1:23"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row>
    <row r="587" spans="1:23"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row>
    <row r="588" spans="1:23"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row>
    <row r="589" spans="1:23"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row>
    <row r="590" spans="1:23"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row>
    <row r="591" spans="1:23"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row>
    <row r="592" spans="1:23"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row>
    <row r="593" spans="1:23"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row>
    <row r="594" spans="1:23"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row>
    <row r="595" spans="1:23"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row>
    <row r="596" spans="1:23"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row>
    <row r="597" spans="1:23"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row>
    <row r="598" spans="1:23"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row>
    <row r="599" spans="1:23"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row>
    <row r="600" spans="1:23"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row>
    <row r="601" spans="1:23"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row>
    <row r="602" spans="1:23"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row>
    <row r="603" spans="1:23"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row>
    <row r="604" spans="1:23"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row>
    <row r="605" spans="1:23"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row>
    <row r="606" spans="1:23"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row>
    <row r="607" spans="1:23"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row>
    <row r="608" spans="1:23"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row>
    <row r="609" spans="1:23"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row>
    <row r="610" spans="1:23"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row>
    <row r="611" spans="1:23"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row>
    <row r="612" spans="1:23"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row>
    <row r="613" spans="1:23"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row>
    <row r="614" spans="1:23"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row>
    <row r="615" spans="1:23"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row>
    <row r="616" spans="1:23"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row>
    <row r="617" spans="1:23"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row>
    <row r="618" spans="1:23"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row>
    <row r="619" spans="1:23"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row>
    <row r="620" spans="1:23"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row>
    <row r="621" spans="1:23"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row>
    <row r="622" spans="1:23"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row>
    <row r="623" spans="1:23"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row>
    <row r="624" spans="1:23"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row>
    <row r="625" spans="1:23"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row>
    <row r="626" spans="1:23"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row>
    <row r="627" spans="1:23"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row>
    <row r="628" spans="1:23"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row>
    <row r="629" spans="1:23"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row>
    <row r="630" spans="1:23"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row>
    <row r="631" spans="1:23"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row>
    <row r="632" spans="1:23"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row>
    <row r="633" spans="1:23"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row>
    <row r="634" spans="1:23"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row>
    <row r="635" spans="1:23"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row>
    <row r="636" spans="1:23"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row>
    <row r="637" spans="1:23"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row>
    <row r="638" spans="1:23"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row>
    <row r="639" spans="1:23"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row>
    <row r="640" spans="1:23"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row>
    <row r="641" spans="1:23"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row>
    <row r="642" spans="1:23"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row>
    <row r="643" spans="1:23"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row>
    <row r="644" spans="1:23"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row>
    <row r="645" spans="1:23"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row>
    <row r="646" spans="1:23"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row>
    <row r="647" spans="1:23"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row>
    <row r="648" spans="1:23"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row>
    <row r="649" spans="1:23"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row>
    <row r="650" spans="1:23"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row>
    <row r="651" spans="1:23"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row>
    <row r="652" spans="1:23"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row>
    <row r="653" spans="1:23"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row>
    <row r="654" spans="1:23"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row>
    <row r="655" spans="1:23"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row>
    <row r="656" spans="1:23"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row>
    <row r="657" spans="1:23"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row>
    <row r="658" spans="1:23"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row>
    <row r="659" spans="1:23"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row>
    <row r="660" spans="1:23"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row>
    <row r="661" spans="1:23"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row>
    <row r="662" spans="1:23"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row>
    <row r="663" spans="1:23"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row>
    <row r="664" spans="1:23"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row>
    <row r="665" spans="1:23"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row>
    <row r="666" spans="1:23"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row>
    <row r="667" spans="1:23"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row>
    <row r="668" spans="1:23"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row>
    <row r="669" spans="1:23"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row>
    <row r="670" spans="1:23"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row>
    <row r="671" spans="1:23"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row>
    <row r="672" spans="1:23"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row>
    <row r="673" spans="1:23"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row>
    <row r="674" spans="1:23"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row>
    <row r="675" spans="1:23"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row>
    <row r="676" spans="1:23"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row>
    <row r="677" spans="1:23"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row>
    <row r="678" spans="1:23"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row>
    <row r="679" spans="1:23"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row>
    <row r="680" spans="1:23"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row>
    <row r="681" spans="1:23"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row>
    <row r="682" spans="1:23"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row>
    <row r="683" spans="1:23"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row>
    <row r="684" spans="1:23"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row>
    <row r="685" spans="1:23"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row>
    <row r="686" spans="1:23"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row>
    <row r="687" spans="1:23"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row>
    <row r="688" spans="1:23"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row>
    <row r="689" spans="1:23"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row>
    <row r="690" spans="1:23"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row>
    <row r="691" spans="1:23"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row>
    <row r="692" spans="1:23"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row>
    <row r="693" spans="1:23"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row>
    <row r="694" spans="1:23"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row>
    <row r="695" spans="1:23"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row>
    <row r="696" spans="1:23"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row>
    <row r="697" spans="1:23"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row>
    <row r="698" spans="1:23"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row>
    <row r="699" spans="1:23"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row>
    <row r="700" spans="1:23"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row>
    <row r="701" spans="1:23"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row>
    <row r="702" spans="1:23"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row>
    <row r="703" spans="1:23"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row>
    <row r="704" spans="1:23"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row>
    <row r="705" spans="1:23"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row>
    <row r="706" spans="1:23"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row>
    <row r="707" spans="1:23"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row>
    <row r="708" spans="1:23"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row>
    <row r="709" spans="1:23"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row>
    <row r="710" spans="1:23"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row>
    <row r="711" spans="1:23"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row>
    <row r="712" spans="1:23"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row>
    <row r="713" spans="1:23"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row>
    <row r="714" spans="1:23"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row>
    <row r="715" spans="1:23"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row>
    <row r="716" spans="1:23"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row>
    <row r="717" spans="1:23"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row>
    <row r="718" spans="1:23"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row>
    <row r="719" spans="1:23"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row>
    <row r="720" spans="1:23"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row>
    <row r="721" spans="1:23"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row>
    <row r="722" spans="1:23"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row>
    <row r="723" spans="1:23"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row>
    <row r="724" spans="1:23"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row>
    <row r="725" spans="1:23"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row>
    <row r="726" spans="1:23"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row>
    <row r="727" spans="1:23"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row>
    <row r="728" spans="1:23"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row>
    <row r="729" spans="1:23"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row>
    <row r="730" spans="1:23"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row>
    <row r="731" spans="1:23"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row>
    <row r="732" spans="1:23"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row>
    <row r="733" spans="1:23"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row>
    <row r="734" spans="1:23"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row>
    <row r="735" spans="1:23"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row>
    <row r="736" spans="1:23"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row>
    <row r="737" spans="1:23"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row>
    <row r="738" spans="1:23"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row>
    <row r="739" spans="1:23"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row>
    <row r="740" spans="1:23"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row>
    <row r="741" spans="1:23"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row>
    <row r="742" spans="1:23"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row>
    <row r="743" spans="1:23"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row>
    <row r="744" spans="1:23"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row>
    <row r="745" spans="1:23"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row>
    <row r="746" spans="1:23"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row>
    <row r="747" spans="1:23"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row>
    <row r="748" spans="1:23"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row>
    <row r="749" spans="1:23"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row>
    <row r="750" spans="1:23"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row>
    <row r="751" spans="1:23"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row>
    <row r="752" spans="1:23"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row>
    <row r="753" spans="1:23"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row>
    <row r="754" spans="1:23"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row>
    <row r="755" spans="1:23"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row>
    <row r="756" spans="1:23"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row>
    <row r="757" spans="1:23"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row>
    <row r="758" spans="1:23"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row>
    <row r="759" spans="1:23"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row>
    <row r="760" spans="1:23"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row>
    <row r="761" spans="1:23"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row>
    <row r="762" spans="1:23"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row>
    <row r="763" spans="1:23"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row>
    <row r="764" spans="1:23"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row>
    <row r="765" spans="1:23"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row>
    <row r="766" spans="1:23"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row>
    <row r="767" spans="1:23"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row>
    <row r="768" spans="1:23"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row>
    <row r="769" spans="1:23"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row>
    <row r="770" spans="1:23"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row>
    <row r="771" spans="1:23"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row>
    <row r="772" spans="1:23"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row>
    <row r="773" spans="1:23"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row>
    <row r="774" spans="1:23"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row>
    <row r="775" spans="1:23"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row>
    <row r="776" spans="1:23"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row>
    <row r="777" spans="1:23"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row>
    <row r="778" spans="1:23"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row>
    <row r="779" spans="1:23"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row>
    <row r="780" spans="1:23"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row>
    <row r="781" spans="1:23"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row>
    <row r="782" spans="1:23"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row>
    <row r="783" spans="1:23"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row>
    <row r="784" spans="1:23"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row>
    <row r="785" spans="1:23"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row>
    <row r="786" spans="1:23"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row>
    <row r="787" spans="1:23"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row>
    <row r="788" spans="1:23"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row>
    <row r="789" spans="1:23"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row>
    <row r="790" spans="1:23"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row>
    <row r="791" spans="1:23"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row>
    <row r="792" spans="1:23"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row>
    <row r="793" spans="1:23"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row>
    <row r="794" spans="1:23"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row>
    <row r="795" spans="1:23"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row>
    <row r="796" spans="1:23"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row>
    <row r="797" spans="1:23"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row>
    <row r="798" spans="1:23"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row>
    <row r="799" spans="1:23"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row>
    <row r="800" spans="1:23"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row>
    <row r="801" spans="1:23"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row>
    <row r="802" spans="1:23"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row>
    <row r="803" spans="1:23"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row>
    <row r="804" spans="1:23"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row>
    <row r="805" spans="1:23"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row>
    <row r="806" spans="1:23"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row>
    <row r="807" spans="1:23"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row>
    <row r="808" spans="1:23"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row>
    <row r="809" spans="1:23"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row>
    <row r="810" spans="1:23"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row>
    <row r="811" spans="1:23"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row>
    <row r="812" spans="1:23"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row>
    <row r="813" spans="1:23"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row>
    <row r="814" spans="1:23"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row>
    <row r="815" spans="1:23"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row>
    <row r="816" spans="1:23"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row>
    <row r="817" spans="1:23"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row>
    <row r="818" spans="1:23"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row>
    <row r="819" spans="1:23"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row>
    <row r="820" spans="1:23"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row>
    <row r="821" spans="1:23"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row>
    <row r="822" spans="1:23"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row>
    <row r="823" spans="1:23"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row>
    <row r="824" spans="1:23"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row>
    <row r="825" spans="1:23"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row>
    <row r="826" spans="1:23"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row>
    <row r="827" spans="1:23"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row>
    <row r="828" spans="1:23"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row>
    <row r="829" spans="1:23"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row>
    <row r="830" spans="1:23"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row>
    <row r="831" spans="1:23"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row>
    <row r="832" spans="1:23"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row>
    <row r="833" spans="1:23"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row>
    <row r="834" spans="1:23"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row>
    <row r="835" spans="1:23"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row>
    <row r="836" spans="1:23"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row>
    <row r="837" spans="1:23"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row>
    <row r="838" spans="1:23"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row>
    <row r="839" spans="1:23"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row>
    <row r="840" spans="1:23"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row>
    <row r="841" spans="1:23"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row>
    <row r="842" spans="1:23"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row>
    <row r="843" spans="1:23"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row>
    <row r="844" spans="1:23"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row>
    <row r="845" spans="1:23"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row>
    <row r="846" spans="1:23"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row>
    <row r="847" spans="1:23"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row>
    <row r="848" spans="1:23"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row>
    <row r="849" spans="1:23"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row>
    <row r="850" spans="1:23"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row>
    <row r="851" spans="1:23"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row>
    <row r="852" spans="1:23"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row>
    <row r="853" spans="1:23"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row>
    <row r="854" spans="1:23"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row>
    <row r="855" spans="1:23"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row>
    <row r="856" spans="1:23"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row>
    <row r="857" spans="1:23"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row>
    <row r="858" spans="1:23"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row>
    <row r="859" spans="1:23"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row>
    <row r="860" spans="1:23"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row>
    <row r="861" spans="1:23"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row>
    <row r="862" spans="1:23"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row>
    <row r="863" spans="1:23"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row>
    <row r="864" spans="1:23"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row>
    <row r="865" spans="1:23"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row>
    <row r="866" spans="1:23"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row>
    <row r="867" spans="1:23"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row>
    <row r="868" spans="1:23"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row>
    <row r="869" spans="1:23"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row>
    <row r="870" spans="1:23"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row>
    <row r="871" spans="1:23"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row>
    <row r="872" spans="1:23"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row>
    <row r="873" spans="1:23"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row>
    <row r="874" spans="1:23"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row>
    <row r="875" spans="1:23"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row>
    <row r="876" spans="1:23"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row>
    <row r="877" spans="1:23"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row>
    <row r="878" spans="1:23"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row>
    <row r="879" spans="1:23"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row>
    <row r="880" spans="1:23"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row>
    <row r="881" spans="1:23"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row>
    <row r="882" spans="1:23"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row>
    <row r="883" spans="1:23"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row>
    <row r="884" spans="1:23"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row>
    <row r="885" spans="1:23"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row>
    <row r="886" spans="1:23"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row>
    <row r="887" spans="1:23"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row>
    <row r="888" spans="1:23"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row>
    <row r="889" spans="1:23"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row>
    <row r="890" spans="1:23"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row>
    <row r="891" spans="1:23"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row>
    <row r="892" spans="1:23"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row>
    <row r="893" spans="1:23"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row>
    <row r="894" spans="1:23"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row>
    <row r="895" spans="1:23"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row>
    <row r="896" spans="1:23"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row>
    <row r="897" spans="1:23"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row>
    <row r="898" spans="1:23"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row>
    <row r="899" spans="1:23"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row>
    <row r="900" spans="1:23"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row>
    <row r="901" spans="1:23"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row>
    <row r="902" spans="1:23"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row>
    <row r="903" spans="1:23"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row>
    <row r="904" spans="1:23"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row>
    <row r="905" spans="1:23"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row>
    <row r="906" spans="1:23"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row>
    <row r="907" spans="1:23"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row>
    <row r="908" spans="1:23"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row>
    <row r="909" spans="1:23"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row>
    <row r="910" spans="1:23"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row>
    <row r="911" spans="1:23"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row>
    <row r="912" spans="1:23"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row>
    <row r="913" spans="1:23"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row>
    <row r="914" spans="1:23"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row>
    <row r="915" spans="1:23"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row>
    <row r="916" spans="1:23"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row>
    <row r="917" spans="1:23"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row>
    <row r="918" spans="1:23"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row>
    <row r="919" spans="1:23"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row>
    <row r="920" spans="1:23"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row>
    <row r="921" spans="1:23"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row>
    <row r="922" spans="1:23"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row>
    <row r="923" spans="1:23"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row>
    <row r="924" spans="1:23"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row>
    <row r="925" spans="1:23"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row>
    <row r="926" spans="1:23"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row>
    <row r="927" spans="1:23"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row>
    <row r="928" spans="1:23"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row>
    <row r="929" spans="1:23"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row>
    <row r="930" spans="1:23"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row>
    <row r="931" spans="1:23"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row>
    <row r="932" spans="1:23"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row>
    <row r="933" spans="1:23"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row>
    <row r="934" spans="1:23"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row>
    <row r="935" spans="1:23"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row>
    <row r="936" spans="1:23"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row>
    <row r="937" spans="1:23"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row>
    <row r="938" spans="1:23"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row>
    <row r="939" spans="1:23"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row>
    <row r="940" spans="1:23"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row>
    <row r="941" spans="1:23"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row>
    <row r="942" spans="1:23"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row>
    <row r="943" spans="1:23"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row>
    <row r="944" spans="1:23"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row>
    <row r="945" spans="1:23"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row>
    <row r="946" spans="1:23"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row>
    <row r="947" spans="1:23"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row>
    <row r="948" spans="1:23"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row>
    <row r="949" spans="1:23"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row>
    <row r="950" spans="1:23"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row>
    <row r="951" spans="1:23"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row>
    <row r="952" spans="1:23"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row>
    <row r="953" spans="1:23"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row>
    <row r="954" spans="1:23"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row>
    <row r="955" spans="1:23"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row>
    <row r="956" spans="1:23"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row>
    <row r="957" spans="1:23"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row>
    <row r="958" spans="1:23"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row>
    <row r="959" spans="1:23"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row>
    <row r="960" spans="1:23"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row>
    <row r="961" spans="1:23"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row>
    <row r="962" spans="1:23"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row>
    <row r="963" spans="1:23"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row>
    <row r="964" spans="1:23"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row>
    <row r="965" spans="1:23"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row>
    <row r="966" spans="1:23"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row>
    <row r="967" spans="1:23"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row>
    <row r="968" spans="1:23"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row>
    <row r="969" spans="1:23"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row>
    <row r="970" spans="1:23"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row>
    <row r="971" spans="1:23"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row>
    <row r="972" spans="1:23"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row>
    <row r="973" spans="1:23"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row>
    <row r="974" spans="1:23"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row>
    <row r="975" spans="1:23"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row>
    <row r="976" spans="1:23"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row>
    <row r="977" spans="1:23"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row>
    <row r="978" spans="1:23"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row>
    <row r="979" spans="1:23"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row>
    <row r="980" spans="1:23"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row>
    <row r="981" spans="1:23"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row>
    <row r="982" spans="1:23"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row>
    <row r="983" spans="1:23"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row>
    <row r="984" spans="1:23"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row>
    <row r="985" spans="1:23"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row>
    <row r="986" spans="1:23"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row>
    <row r="987" spans="1:23"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row>
    <row r="988" spans="1:23"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row>
    <row r="989" spans="1:23"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row>
    <row r="990" spans="1:23"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row>
    <row r="991" spans="1:23"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row>
    <row r="992" spans="1:23"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row>
    <row r="993" spans="1:23"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row>
    <row r="994" spans="1:23"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row>
    <row r="995" spans="1:23"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row>
    <row r="996" spans="1:23"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row>
    <row r="997" spans="1:23"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row>
    <row r="998" spans="1:23"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row>
    <row r="999" spans="1:23"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row>
    <row r="1000" spans="1:23"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row>
  </sheetData>
  <mergeCells count="10">
    <mergeCell ref="C3:F3"/>
    <mergeCell ref="G3:J3"/>
    <mergeCell ref="K3:M3"/>
    <mergeCell ref="N3:P3"/>
    <mergeCell ref="A11:B11"/>
    <mergeCell ref="A19:B19"/>
    <mergeCell ref="A22:B22"/>
    <mergeCell ref="A26:B26"/>
    <mergeCell ref="A3:A4"/>
    <mergeCell ref="B3:B4"/>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I1000"/>
  <sheetViews>
    <sheetView topLeftCell="A3" zoomScale="115" zoomScaleNormal="115" workbookViewId="0">
      <pane xSplit="3" ySplit="3" topLeftCell="D6" activePane="bottomRight" state="frozen"/>
      <selection activeCell="A3" sqref="A3"/>
      <selection pane="topRight" activeCell="D3" sqref="D3"/>
      <selection pane="bottomLeft" activeCell="A6" sqref="A6"/>
      <selection pane="bottomRight" activeCell="D7" sqref="D7"/>
    </sheetView>
  </sheetViews>
  <sheetFormatPr defaultColWidth="11.125" defaultRowHeight="15.75"/>
  <cols>
    <col min="1" max="1" width="4" style="24" customWidth="1"/>
    <col min="2" max="2" width="39.375" style="24" customWidth="1"/>
    <col min="3" max="3" width="16.375" style="24" customWidth="1"/>
    <col min="4" max="4" width="13.375" style="24" customWidth="1"/>
    <col min="5" max="5" width="12.5" style="24" bestFit="1" customWidth="1"/>
    <col min="6" max="6" width="8" style="24" bestFit="1" customWidth="1"/>
    <col min="7" max="7" width="11.5" style="24" bestFit="1" customWidth="1"/>
    <col min="8" max="8" width="13.625" style="24" customWidth="1"/>
    <col min="9" max="9" width="26" style="24" customWidth="1"/>
    <col min="10" max="10" width="12.125" style="24" customWidth="1"/>
    <col min="11" max="26" width="11" style="24" customWidth="1"/>
    <col min="27" max="16384" width="11.125" style="24"/>
  </cols>
  <sheetData>
    <row r="1" spans="1:9">
      <c r="A1" s="451" t="s">
        <v>91</v>
      </c>
      <c r="B1" s="452"/>
      <c r="C1" s="452"/>
      <c r="D1" s="452"/>
    </row>
    <row r="2" spans="1:9">
      <c r="A2" s="55"/>
      <c r="B2" s="55"/>
      <c r="C2" s="55"/>
    </row>
    <row r="3" spans="1:9" ht="26.25" customHeight="1">
      <c r="A3" s="448" t="s">
        <v>19</v>
      </c>
      <c r="B3" s="448" t="s">
        <v>92</v>
      </c>
      <c r="C3" s="448" t="s">
        <v>93</v>
      </c>
      <c r="D3" s="448" t="s">
        <v>94</v>
      </c>
      <c r="E3" s="447" t="s">
        <v>311</v>
      </c>
      <c r="F3" s="416"/>
      <c r="G3" s="417"/>
      <c r="H3" s="448" t="s">
        <v>95</v>
      </c>
      <c r="I3" s="450" t="s">
        <v>269</v>
      </c>
    </row>
    <row r="4" spans="1:9" ht="26.25" hidden="1" customHeight="1">
      <c r="A4" s="449"/>
      <c r="B4" s="449"/>
      <c r="C4" s="449"/>
      <c r="D4" s="449"/>
      <c r="E4" s="23" t="s">
        <v>96</v>
      </c>
      <c r="F4" s="23" t="s">
        <v>97</v>
      </c>
      <c r="G4" s="23" t="s">
        <v>98</v>
      </c>
      <c r="H4" s="449"/>
      <c r="I4" s="449"/>
    </row>
    <row r="5" spans="1:9" hidden="1">
      <c r="A5" s="195">
        <v>0</v>
      </c>
      <c r="B5" s="195">
        <v>1</v>
      </c>
      <c r="C5" s="195">
        <v>2</v>
      </c>
      <c r="D5" s="195">
        <v>3</v>
      </c>
      <c r="E5" s="195">
        <v>4</v>
      </c>
      <c r="F5" s="195">
        <v>5</v>
      </c>
      <c r="G5" s="195">
        <v>6</v>
      </c>
      <c r="H5" s="195">
        <v>7</v>
      </c>
      <c r="I5" s="195">
        <v>8</v>
      </c>
    </row>
    <row r="6" spans="1:9" ht="60" hidden="1">
      <c r="A6" s="102">
        <v>1</v>
      </c>
      <c r="B6" s="74" t="s">
        <v>1450</v>
      </c>
      <c r="C6" s="104" t="s">
        <v>1451</v>
      </c>
      <c r="D6" s="104">
        <v>2019</v>
      </c>
      <c r="E6" s="104"/>
      <c r="F6" s="104">
        <v>1</v>
      </c>
      <c r="G6" s="196"/>
      <c r="H6" s="75" t="s">
        <v>1452</v>
      </c>
      <c r="I6" s="103" t="s">
        <v>1453</v>
      </c>
    </row>
    <row r="7" spans="1:9" ht="60" hidden="1">
      <c r="A7" s="105">
        <v>2</v>
      </c>
      <c r="B7" s="76" t="s">
        <v>1454</v>
      </c>
      <c r="C7" s="79" t="s">
        <v>1455</v>
      </c>
      <c r="D7" s="79">
        <v>2019</v>
      </c>
      <c r="E7" s="79">
        <v>1</v>
      </c>
      <c r="F7" s="79"/>
      <c r="G7" s="197"/>
      <c r="H7" s="77" t="s">
        <v>1456</v>
      </c>
      <c r="I7" s="84" t="s">
        <v>1457</v>
      </c>
    </row>
    <row r="8" spans="1:9" ht="60" hidden="1">
      <c r="A8" s="105">
        <v>3</v>
      </c>
      <c r="B8" s="76" t="s">
        <v>1458</v>
      </c>
      <c r="C8" s="79" t="s">
        <v>1455</v>
      </c>
      <c r="D8" s="79">
        <v>2019</v>
      </c>
      <c r="E8" s="79"/>
      <c r="F8" s="79">
        <v>1</v>
      </c>
      <c r="G8" s="197"/>
      <c r="H8" s="77" t="s">
        <v>1459</v>
      </c>
      <c r="I8" s="84" t="s">
        <v>1457</v>
      </c>
    </row>
    <row r="9" spans="1:9" ht="60" hidden="1">
      <c r="A9" s="105">
        <v>4</v>
      </c>
      <c r="B9" s="76" t="s">
        <v>1460</v>
      </c>
      <c r="C9" s="79" t="s">
        <v>1451</v>
      </c>
      <c r="D9" s="79">
        <v>2019</v>
      </c>
      <c r="E9" s="79"/>
      <c r="F9" s="79">
        <v>1</v>
      </c>
      <c r="G9" s="197"/>
      <c r="H9" s="77" t="s">
        <v>1459</v>
      </c>
      <c r="I9" s="84" t="s">
        <v>1453</v>
      </c>
    </row>
    <row r="10" spans="1:9" ht="60" hidden="1">
      <c r="A10" s="105">
        <v>5</v>
      </c>
      <c r="B10" s="76" t="s">
        <v>1461</v>
      </c>
      <c r="C10" s="79" t="s">
        <v>1451</v>
      </c>
      <c r="D10" s="79">
        <v>2020</v>
      </c>
      <c r="E10" s="79"/>
      <c r="F10" s="79">
        <v>1</v>
      </c>
      <c r="G10" s="197"/>
      <c r="H10" s="77" t="s">
        <v>1452</v>
      </c>
      <c r="I10" s="84" t="s">
        <v>1453</v>
      </c>
    </row>
    <row r="11" spans="1:9" ht="60" hidden="1">
      <c r="A11" s="105">
        <v>6</v>
      </c>
      <c r="B11" s="78" t="s">
        <v>1462</v>
      </c>
      <c r="C11" s="79" t="s">
        <v>1455</v>
      </c>
      <c r="D11" s="79">
        <v>2020</v>
      </c>
      <c r="E11" s="79">
        <v>1</v>
      </c>
      <c r="F11" s="79"/>
      <c r="G11" s="197"/>
      <c r="H11" s="77" t="s">
        <v>1459</v>
      </c>
      <c r="I11" s="84" t="s">
        <v>1457</v>
      </c>
    </row>
    <row r="12" spans="1:9" ht="60" hidden="1">
      <c r="A12" s="105">
        <v>7</v>
      </c>
      <c r="B12" s="78" t="s">
        <v>1463</v>
      </c>
      <c r="C12" s="79" t="s">
        <v>1455</v>
      </c>
      <c r="D12" s="79">
        <v>2020</v>
      </c>
      <c r="E12" s="79">
        <v>1</v>
      </c>
      <c r="F12" s="79"/>
      <c r="G12" s="197"/>
      <c r="H12" s="77" t="s">
        <v>1452</v>
      </c>
      <c r="I12" s="84" t="s">
        <v>1457</v>
      </c>
    </row>
    <row r="13" spans="1:9" ht="60" hidden="1">
      <c r="A13" s="105">
        <v>8</v>
      </c>
      <c r="B13" s="78" t="s">
        <v>1464</v>
      </c>
      <c r="C13" s="79" t="s">
        <v>1455</v>
      </c>
      <c r="D13" s="79">
        <v>2020</v>
      </c>
      <c r="E13" s="79">
        <v>1</v>
      </c>
      <c r="F13" s="79"/>
      <c r="G13" s="197"/>
      <c r="H13" s="77" t="s">
        <v>1456</v>
      </c>
      <c r="I13" s="84" t="s">
        <v>1457</v>
      </c>
    </row>
    <row r="14" spans="1:9" ht="60" hidden="1">
      <c r="A14" s="105">
        <v>9</v>
      </c>
      <c r="B14" s="78" t="s">
        <v>1465</v>
      </c>
      <c r="C14" s="79" t="s">
        <v>1451</v>
      </c>
      <c r="D14" s="79">
        <v>2021</v>
      </c>
      <c r="E14" s="79"/>
      <c r="F14" s="79">
        <v>1</v>
      </c>
      <c r="G14" s="197"/>
      <c r="H14" s="77" t="s">
        <v>1466</v>
      </c>
      <c r="I14" s="84" t="s">
        <v>1453</v>
      </c>
    </row>
    <row r="15" spans="1:9" ht="60" hidden="1">
      <c r="A15" s="105">
        <v>10</v>
      </c>
      <c r="B15" s="78" t="s">
        <v>1467</v>
      </c>
      <c r="C15" s="79" t="s">
        <v>1451</v>
      </c>
      <c r="D15" s="79">
        <v>2021</v>
      </c>
      <c r="E15" s="79"/>
      <c r="F15" s="79">
        <v>1</v>
      </c>
      <c r="G15" s="197"/>
      <c r="H15" s="77" t="s">
        <v>1468</v>
      </c>
      <c r="I15" s="84" t="s">
        <v>1453</v>
      </c>
    </row>
    <row r="16" spans="1:9" ht="60" hidden="1">
      <c r="A16" s="105">
        <v>11</v>
      </c>
      <c r="B16" s="78" t="s">
        <v>1469</v>
      </c>
      <c r="C16" s="79" t="s">
        <v>1455</v>
      </c>
      <c r="D16" s="79">
        <v>2021</v>
      </c>
      <c r="E16" s="79"/>
      <c r="F16" s="79">
        <v>1</v>
      </c>
      <c r="G16" s="197"/>
      <c r="H16" s="77" t="s">
        <v>1452</v>
      </c>
      <c r="I16" s="84" t="s">
        <v>1457</v>
      </c>
    </row>
    <row r="17" spans="1:9" ht="60" hidden="1">
      <c r="A17" s="105">
        <v>12</v>
      </c>
      <c r="B17" s="78" t="s">
        <v>1470</v>
      </c>
      <c r="C17" s="79" t="s">
        <v>1455</v>
      </c>
      <c r="D17" s="79">
        <v>2021</v>
      </c>
      <c r="E17" s="79"/>
      <c r="F17" s="79">
        <v>1</v>
      </c>
      <c r="G17" s="197"/>
      <c r="H17" s="77" t="s">
        <v>1456</v>
      </c>
      <c r="I17" s="84" t="s">
        <v>1457</v>
      </c>
    </row>
    <row r="18" spans="1:9" ht="60" hidden="1">
      <c r="A18" s="105">
        <v>13</v>
      </c>
      <c r="B18" s="78" t="s">
        <v>1471</v>
      </c>
      <c r="C18" s="79" t="s">
        <v>1455</v>
      </c>
      <c r="D18" s="79">
        <v>2021</v>
      </c>
      <c r="E18" s="79"/>
      <c r="F18" s="79">
        <v>1</v>
      </c>
      <c r="G18" s="197"/>
      <c r="H18" s="77" t="s">
        <v>1456</v>
      </c>
      <c r="I18" s="84" t="s">
        <v>1457</v>
      </c>
    </row>
    <row r="19" spans="1:9" ht="60" hidden="1">
      <c r="A19" s="105">
        <v>14</v>
      </c>
      <c r="B19" s="78" t="s">
        <v>1472</v>
      </c>
      <c r="C19" s="79" t="s">
        <v>1455</v>
      </c>
      <c r="D19" s="79">
        <v>2021</v>
      </c>
      <c r="E19" s="79"/>
      <c r="F19" s="79">
        <v>1</v>
      </c>
      <c r="G19" s="197"/>
      <c r="H19" s="77" t="s">
        <v>1468</v>
      </c>
      <c r="I19" s="84" t="s">
        <v>1457</v>
      </c>
    </row>
    <row r="20" spans="1:9" ht="60" hidden="1">
      <c r="A20" s="105">
        <v>15</v>
      </c>
      <c r="B20" s="78" t="s">
        <v>1473</v>
      </c>
      <c r="C20" s="79" t="s">
        <v>1455</v>
      </c>
      <c r="D20" s="79">
        <v>2021</v>
      </c>
      <c r="E20" s="79"/>
      <c r="F20" s="79">
        <v>1</v>
      </c>
      <c r="G20" s="197"/>
      <c r="H20" s="77" t="s">
        <v>1452</v>
      </c>
      <c r="I20" s="84" t="s">
        <v>1457</v>
      </c>
    </row>
    <row r="21" spans="1:9" ht="60" hidden="1">
      <c r="A21" s="105">
        <v>16</v>
      </c>
      <c r="B21" s="78" t="s">
        <v>1474</v>
      </c>
      <c r="C21" s="79" t="s">
        <v>1455</v>
      </c>
      <c r="D21" s="79">
        <v>2021</v>
      </c>
      <c r="E21" s="79">
        <v>1</v>
      </c>
      <c r="F21" s="79"/>
      <c r="G21" s="197"/>
      <c r="H21" s="77" t="s">
        <v>1456</v>
      </c>
      <c r="I21" s="84" t="s">
        <v>1457</v>
      </c>
    </row>
    <row r="22" spans="1:9" ht="60" hidden="1">
      <c r="A22" s="105">
        <v>17</v>
      </c>
      <c r="B22" s="78" t="s">
        <v>1475</v>
      </c>
      <c r="C22" s="79" t="s">
        <v>1455</v>
      </c>
      <c r="D22" s="79">
        <v>2021</v>
      </c>
      <c r="E22" s="79">
        <v>1</v>
      </c>
      <c r="F22" s="79"/>
      <c r="G22" s="197"/>
      <c r="H22" s="77" t="s">
        <v>1456</v>
      </c>
      <c r="I22" s="84" t="s">
        <v>1457</v>
      </c>
    </row>
    <row r="23" spans="1:9" ht="60" hidden="1">
      <c r="A23" s="105">
        <v>18</v>
      </c>
      <c r="B23" s="78" t="s">
        <v>1476</v>
      </c>
      <c r="C23" s="79" t="s">
        <v>1455</v>
      </c>
      <c r="D23" s="79">
        <v>2021</v>
      </c>
      <c r="E23" s="79">
        <v>1</v>
      </c>
      <c r="F23" s="79"/>
      <c r="G23" s="197"/>
      <c r="H23" s="77" t="s">
        <v>1456</v>
      </c>
      <c r="I23" s="84" t="s">
        <v>1457</v>
      </c>
    </row>
    <row r="24" spans="1:9" ht="60" hidden="1">
      <c r="A24" s="105">
        <v>19</v>
      </c>
      <c r="B24" s="78" t="s">
        <v>1477</v>
      </c>
      <c r="C24" s="79" t="s">
        <v>1455</v>
      </c>
      <c r="D24" s="79">
        <v>2021</v>
      </c>
      <c r="E24" s="79">
        <v>1</v>
      </c>
      <c r="F24" s="79"/>
      <c r="G24" s="197"/>
      <c r="H24" s="77" t="s">
        <v>1452</v>
      </c>
      <c r="I24" s="84" t="s">
        <v>1457</v>
      </c>
    </row>
    <row r="25" spans="1:9" ht="105" hidden="1">
      <c r="A25" s="105">
        <v>20</v>
      </c>
      <c r="B25" s="78" t="s">
        <v>1478</v>
      </c>
      <c r="C25" s="79" t="s">
        <v>1451</v>
      </c>
      <c r="D25" s="79">
        <v>2021</v>
      </c>
      <c r="E25" s="79"/>
      <c r="F25" s="79"/>
      <c r="G25" s="197">
        <v>1</v>
      </c>
      <c r="H25" s="77" t="s">
        <v>1479</v>
      </c>
      <c r="I25" s="84" t="s">
        <v>1453</v>
      </c>
    </row>
    <row r="26" spans="1:9" ht="120" hidden="1">
      <c r="A26" s="105">
        <v>21</v>
      </c>
      <c r="B26" s="78" t="s">
        <v>1480</v>
      </c>
      <c r="C26" s="79" t="s">
        <v>1451</v>
      </c>
      <c r="D26" s="79">
        <v>2021</v>
      </c>
      <c r="E26" s="79"/>
      <c r="F26" s="79"/>
      <c r="G26" s="197">
        <v>1</v>
      </c>
      <c r="H26" s="77" t="s">
        <v>1479</v>
      </c>
      <c r="I26" s="84" t="s">
        <v>1453</v>
      </c>
    </row>
    <row r="27" spans="1:9" ht="120" hidden="1">
      <c r="A27" s="105">
        <v>22</v>
      </c>
      <c r="B27" s="78" t="s">
        <v>1481</v>
      </c>
      <c r="C27" s="79" t="s">
        <v>1451</v>
      </c>
      <c r="D27" s="79">
        <v>2021</v>
      </c>
      <c r="E27" s="79"/>
      <c r="F27" s="79"/>
      <c r="G27" s="197">
        <v>1</v>
      </c>
      <c r="H27" s="77" t="s">
        <v>1479</v>
      </c>
      <c r="I27" s="84" t="s">
        <v>1453</v>
      </c>
    </row>
    <row r="28" spans="1:9" ht="90" hidden="1">
      <c r="A28" s="105">
        <v>23</v>
      </c>
      <c r="B28" s="78" t="s">
        <v>1482</v>
      </c>
      <c r="C28" s="79" t="s">
        <v>1451</v>
      </c>
      <c r="D28" s="79">
        <v>2021</v>
      </c>
      <c r="E28" s="79"/>
      <c r="F28" s="79"/>
      <c r="G28" s="197">
        <v>1</v>
      </c>
      <c r="H28" s="77" t="s">
        <v>1479</v>
      </c>
      <c r="I28" s="84" t="s">
        <v>1453</v>
      </c>
    </row>
    <row r="29" spans="1:9" ht="90" hidden="1">
      <c r="A29" s="105">
        <v>24</v>
      </c>
      <c r="B29" s="78" t="s">
        <v>1483</v>
      </c>
      <c r="C29" s="79" t="s">
        <v>1451</v>
      </c>
      <c r="D29" s="79">
        <v>2021</v>
      </c>
      <c r="E29" s="79"/>
      <c r="F29" s="79"/>
      <c r="G29" s="197">
        <v>1</v>
      </c>
      <c r="H29" s="77" t="s">
        <v>1479</v>
      </c>
      <c r="I29" s="84" t="s">
        <v>1453</v>
      </c>
    </row>
    <row r="30" spans="1:9" ht="90" hidden="1">
      <c r="A30" s="105">
        <v>25</v>
      </c>
      <c r="B30" s="78" t="s">
        <v>1484</v>
      </c>
      <c r="C30" s="79" t="s">
        <v>1451</v>
      </c>
      <c r="D30" s="79">
        <v>2021</v>
      </c>
      <c r="E30" s="79"/>
      <c r="F30" s="79"/>
      <c r="G30" s="197">
        <v>1</v>
      </c>
      <c r="H30" s="77" t="s">
        <v>1479</v>
      </c>
      <c r="I30" s="84" t="s">
        <v>1453</v>
      </c>
    </row>
    <row r="31" spans="1:9" ht="90" hidden="1">
      <c r="A31" s="105">
        <v>26</v>
      </c>
      <c r="B31" s="78" t="s">
        <v>1485</v>
      </c>
      <c r="C31" s="79" t="s">
        <v>1451</v>
      </c>
      <c r="D31" s="79">
        <v>2021</v>
      </c>
      <c r="E31" s="79"/>
      <c r="F31" s="79"/>
      <c r="G31" s="197">
        <v>1</v>
      </c>
      <c r="H31" s="77" t="s">
        <v>1479</v>
      </c>
      <c r="I31" s="84" t="s">
        <v>1453</v>
      </c>
    </row>
    <row r="32" spans="1:9" ht="105" hidden="1">
      <c r="A32" s="105">
        <v>27</v>
      </c>
      <c r="B32" s="78" t="s">
        <v>1486</v>
      </c>
      <c r="C32" s="79" t="s">
        <v>1451</v>
      </c>
      <c r="D32" s="79">
        <v>2021</v>
      </c>
      <c r="E32" s="79"/>
      <c r="F32" s="79"/>
      <c r="G32" s="197">
        <v>1</v>
      </c>
      <c r="H32" s="77" t="s">
        <v>1479</v>
      </c>
      <c r="I32" s="84" t="s">
        <v>1453</v>
      </c>
    </row>
    <row r="33" spans="1:9" ht="105" hidden="1">
      <c r="A33" s="105">
        <v>28</v>
      </c>
      <c r="B33" s="78" t="s">
        <v>1487</v>
      </c>
      <c r="C33" s="79" t="s">
        <v>1451</v>
      </c>
      <c r="D33" s="79">
        <v>2021</v>
      </c>
      <c r="E33" s="79"/>
      <c r="F33" s="79"/>
      <c r="G33" s="197">
        <v>1</v>
      </c>
      <c r="H33" s="77" t="s">
        <v>1479</v>
      </c>
      <c r="I33" s="84" t="s">
        <v>1453</v>
      </c>
    </row>
    <row r="34" spans="1:9" ht="90" hidden="1">
      <c r="A34" s="105">
        <v>29</v>
      </c>
      <c r="B34" s="78" t="s">
        <v>1488</v>
      </c>
      <c r="C34" s="79" t="s">
        <v>1451</v>
      </c>
      <c r="D34" s="79">
        <v>2021</v>
      </c>
      <c r="E34" s="79"/>
      <c r="F34" s="79"/>
      <c r="G34" s="197">
        <v>1</v>
      </c>
      <c r="H34" s="77" t="s">
        <v>1479</v>
      </c>
      <c r="I34" s="84" t="s">
        <v>1453</v>
      </c>
    </row>
    <row r="35" spans="1:9" ht="90" hidden="1">
      <c r="A35" s="105">
        <v>30</v>
      </c>
      <c r="B35" s="78" t="s">
        <v>1489</v>
      </c>
      <c r="C35" s="79" t="s">
        <v>1451</v>
      </c>
      <c r="D35" s="79">
        <v>2021</v>
      </c>
      <c r="E35" s="79"/>
      <c r="F35" s="79"/>
      <c r="G35" s="197">
        <v>1</v>
      </c>
      <c r="H35" s="77" t="s">
        <v>1479</v>
      </c>
      <c r="I35" s="84" t="s">
        <v>1453</v>
      </c>
    </row>
    <row r="36" spans="1:9" ht="105" hidden="1">
      <c r="A36" s="105">
        <v>31</v>
      </c>
      <c r="B36" s="78" t="s">
        <v>1490</v>
      </c>
      <c r="C36" s="79" t="s">
        <v>1451</v>
      </c>
      <c r="D36" s="79">
        <v>2021</v>
      </c>
      <c r="E36" s="79"/>
      <c r="F36" s="79"/>
      <c r="G36" s="197">
        <v>1</v>
      </c>
      <c r="H36" s="77" t="s">
        <v>1479</v>
      </c>
      <c r="I36" s="84" t="s">
        <v>1453</v>
      </c>
    </row>
    <row r="37" spans="1:9" ht="90" hidden="1">
      <c r="A37" s="105">
        <v>32</v>
      </c>
      <c r="B37" s="78" t="s">
        <v>1491</v>
      </c>
      <c r="C37" s="79" t="s">
        <v>1451</v>
      </c>
      <c r="D37" s="79">
        <v>2021</v>
      </c>
      <c r="E37" s="79"/>
      <c r="F37" s="79"/>
      <c r="G37" s="197">
        <v>1</v>
      </c>
      <c r="H37" s="77" t="s">
        <v>1479</v>
      </c>
      <c r="I37" s="84" t="s">
        <v>1453</v>
      </c>
    </row>
    <row r="38" spans="1:9" ht="120" hidden="1">
      <c r="A38" s="105">
        <v>33</v>
      </c>
      <c r="B38" s="78" t="s">
        <v>1492</v>
      </c>
      <c r="C38" s="79" t="s">
        <v>1451</v>
      </c>
      <c r="D38" s="79">
        <v>2021</v>
      </c>
      <c r="E38" s="79"/>
      <c r="F38" s="79"/>
      <c r="G38" s="197">
        <v>1</v>
      </c>
      <c r="H38" s="77" t="s">
        <v>1479</v>
      </c>
      <c r="I38" s="84" t="s">
        <v>1453</v>
      </c>
    </row>
    <row r="39" spans="1:9" ht="60" hidden="1">
      <c r="A39" s="105">
        <v>34</v>
      </c>
      <c r="B39" s="78" t="s">
        <v>1493</v>
      </c>
      <c r="C39" s="79" t="s">
        <v>1451</v>
      </c>
      <c r="D39" s="79">
        <v>2022</v>
      </c>
      <c r="E39" s="79"/>
      <c r="F39" s="79">
        <v>1</v>
      </c>
      <c r="G39" s="197"/>
      <c r="H39" s="77" t="s">
        <v>1456</v>
      </c>
      <c r="I39" s="84" t="s">
        <v>1453</v>
      </c>
    </row>
    <row r="40" spans="1:9" ht="60" hidden="1">
      <c r="A40" s="105">
        <v>35</v>
      </c>
      <c r="B40" s="78" t="s">
        <v>1494</v>
      </c>
      <c r="C40" s="79" t="s">
        <v>1455</v>
      </c>
      <c r="D40" s="79">
        <v>2022</v>
      </c>
      <c r="E40" s="79"/>
      <c r="F40" s="79">
        <v>1</v>
      </c>
      <c r="G40" s="197"/>
      <c r="H40" s="77" t="s">
        <v>1495</v>
      </c>
      <c r="I40" s="84" t="s">
        <v>1457</v>
      </c>
    </row>
    <row r="41" spans="1:9" ht="60" hidden="1">
      <c r="A41" s="105">
        <v>36</v>
      </c>
      <c r="B41" s="78" t="s">
        <v>1496</v>
      </c>
      <c r="C41" s="79" t="s">
        <v>1455</v>
      </c>
      <c r="D41" s="79">
        <v>2022</v>
      </c>
      <c r="E41" s="79"/>
      <c r="F41" s="79">
        <v>1</v>
      </c>
      <c r="G41" s="197"/>
      <c r="H41" s="77" t="s">
        <v>1456</v>
      </c>
      <c r="I41" s="84" t="s">
        <v>1457</v>
      </c>
    </row>
    <row r="42" spans="1:9" ht="60" hidden="1">
      <c r="A42" s="105">
        <v>37</v>
      </c>
      <c r="B42" s="78" t="s">
        <v>1497</v>
      </c>
      <c r="C42" s="79" t="s">
        <v>1455</v>
      </c>
      <c r="D42" s="79">
        <v>2022</v>
      </c>
      <c r="E42" s="79"/>
      <c r="F42" s="79">
        <v>1</v>
      </c>
      <c r="G42" s="197"/>
      <c r="H42" s="77" t="s">
        <v>1498</v>
      </c>
      <c r="I42" s="84" t="s">
        <v>1457</v>
      </c>
    </row>
    <row r="43" spans="1:9" ht="60" hidden="1">
      <c r="A43" s="105">
        <v>38</v>
      </c>
      <c r="B43" s="78" t="s">
        <v>1499</v>
      </c>
      <c r="C43" s="79" t="s">
        <v>1455</v>
      </c>
      <c r="D43" s="79">
        <v>2022</v>
      </c>
      <c r="E43" s="79"/>
      <c r="F43" s="79">
        <v>1</v>
      </c>
      <c r="G43" s="197"/>
      <c r="H43" s="77" t="s">
        <v>1456</v>
      </c>
      <c r="I43" s="84" t="s">
        <v>1457</v>
      </c>
    </row>
    <row r="44" spans="1:9" ht="60" hidden="1">
      <c r="A44" s="105">
        <v>39</v>
      </c>
      <c r="B44" s="78" t="s">
        <v>1500</v>
      </c>
      <c r="C44" s="79" t="s">
        <v>1455</v>
      </c>
      <c r="D44" s="79">
        <v>2022</v>
      </c>
      <c r="E44" s="79"/>
      <c r="F44" s="79">
        <v>1</v>
      </c>
      <c r="G44" s="197"/>
      <c r="H44" s="77" t="s">
        <v>1452</v>
      </c>
      <c r="I44" s="84" t="s">
        <v>1457</v>
      </c>
    </row>
    <row r="45" spans="1:9" ht="60" hidden="1">
      <c r="A45" s="105">
        <v>40</v>
      </c>
      <c r="B45" s="78" t="s">
        <v>1501</v>
      </c>
      <c r="C45" s="79" t="s">
        <v>1455</v>
      </c>
      <c r="D45" s="79">
        <v>2022</v>
      </c>
      <c r="E45" s="79"/>
      <c r="F45" s="79">
        <v>1</v>
      </c>
      <c r="G45" s="197"/>
      <c r="H45" s="77" t="s">
        <v>1502</v>
      </c>
      <c r="I45" s="84" t="s">
        <v>1457</v>
      </c>
    </row>
    <row r="46" spans="1:9" ht="60" hidden="1">
      <c r="A46" s="105">
        <v>41</v>
      </c>
      <c r="B46" s="78" t="s">
        <v>1503</v>
      </c>
      <c r="C46" s="79" t="s">
        <v>1455</v>
      </c>
      <c r="D46" s="79">
        <v>2022</v>
      </c>
      <c r="E46" s="79"/>
      <c r="F46" s="79">
        <v>1</v>
      </c>
      <c r="G46" s="197"/>
      <c r="H46" s="77" t="s">
        <v>1456</v>
      </c>
      <c r="I46" s="84" t="s">
        <v>1457</v>
      </c>
    </row>
    <row r="47" spans="1:9" ht="60" hidden="1">
      <c r="A47" s="105">
        <v>42</v>
      </c>
      <c r="B47" s="78" t="s">
        <v>1504</v>
      </c>
      <c r="C47" s="79" t="s">
        <v>1455</v>
      </c>
      <c r="D47" s="79">
        <v>2022</v>
      </c>
      <c r="E47" s="79"/>
      <c r="F47" s="79">
        <v>1</v>
      </c>
      <c r="G47" s="197"/>
      <c r="H47" s="77" t="s">
        <v>1456</v>
      </c>
      <c r="I47" s="84" t="s">
        <v>1457</v>
      </c>
    </row>
    <row r="48" spans="1:9" ht="60" hidden="1">
      <c r="A48" s="105">
        <v>43</v>
      </c>
      <c r="B48" s="78" t="s">
        <v>1505</v>
      </c>
      <c r="C48" s="79" t="s">
        <v>1455</v>
      </c>
      <c r="D48" s="79">
        <v>2022</v>
      </c>
      <c r="E48" s="79">
        <v>1</v>
      </c>
      <c r="F48" s="79"/>
      <c r="G48" s="197"/>
      <c r="H48" s="77" t="s">
        <v>1456</v>
      </c>
      <c r="I48" s="84" t="s">
        <v>1457</v>
      </c>
    </row>
    <row r="49" spans="1:9" ht="60" hidden="1">
      <c r="A49" s="105">
        <v>44</v>
      </c>
      <c r="B49" s="78" t="s">
        <v>1505</v>
      </c>
      <c r="C49" s="79" t="s">
        <v>1455</v>
      </c>
      <c r="D49" s="79">
        <v>2022</v>
      </c>
      <c r="E49" s="79">
        <v>1</v>
      </c>
      <c r="F49" s="79"/>
      <c r="G49" s="197"/>
      <c r="H49" s="77" t="s">
        <v>1459</v>
      </c>
      <c r="I49" s="84" t="s">
        <v>1457</v>
      </c>
    </row>
    <row r="50" spans="1:9" ht="60" hidden="1">
      <c r="A50" s="105">
        <v>45</v>
      </c>
      <c r="B50" s="78" t="s">
        <v>1506</v>
      </c>
      <c r="C50" s="79" t="s">
        <v>1455</v>
      </c>
      <c r="D50" s="198">
        <v>2022</v>
      </c>
      <c r="E50" s="79">
        <v>1</v>
      </c>
      <c r="F50" s="79"/>
      <c r="G50" s="197"/>
      <c r="H50" s="77" t="s">
        <v>1459</v>
      </c>
      <c r="I50" s="84" t="s">
        <v>1457</v>
      </c>
    </row>
    <row r="51" spans="1:9" ht="60" hidden="1">
      <c r="A51" s="105">
        <v>46</v>
      </c>
      <c r="B51" s="78" t="s">
        <v>1507</v>
      </c>
      <c r="C51" s="197" t="s">
        <v>1455</v>
      </c>
      <c r="D51" s="75">
        <v>2022</v>
      </c>
      <c r="E51" s="79"/>
      <c r="F51" s="79">
        <v>1</v>
      </c>
      <c r="G51" s="197"/>
      <c r="H51" s="77" t="s">
        <v>1456</v>
      </c>
      <c r="I51" s="84" t="s">
        <v>1457</v>
      </c>
    </row>
    <row r="52" spans="1:9" ht="60" hidden="1">
      <c r="A52" s="105">
        <v>47</v>
      </c>
      <c r="B52" s="78" t="s">
        <v>1508</v>
      </c>
      <c r="C52" s="197" t="s">
        <v>1455</v>
      </c>
      <c r="D52" s="77">
        <v>2022</v>
      </c>
      <c r="E52" s="79"/>
      <c r="F52" s="79">
        <v>1</v>
      </c>
      <c r="G52" s="197"/>
      <c r="H52" s="77" t="s">
        <v>1452</v>
      </c>
      <c r="I52" s="84" t="s">
        <v>1457</v>
      </c>
    </row>
    <row r="53" spans="1:9" ht="60" hidden="1">
      <c r="A53" s="105">
        <v>48</v>
      </c>
      <c r="B53" s="78" t="s">
        <v>1509</v>
      </c>
      <c r="C53" s="197" t="s">
        <v>1455</v>
      </c>
      <c r="D53" s="77">
        <v>2022</v>
      </c>
      <c r="E53" s="79"/>
      <c r="F53" s="79">
        <v>1</v>
      </c>
      <c r="G53" s="197"/>
      <c r="H53" s="77" t="s">
        <v>1452</v>
      </c>
      <c r="I53" s="84" t="s">
        <v>1457</v>
      </c>
    </row>
    <row r="54" spans="1:9" ht="60" hidden="1">
      <c r="A54" s="105">
        <v>49</v>
      </c>
      <c r="B54" s="78" t="s">
        <v>1510</v>
      </c>
      <c r="C54" s="197" t="s">
        <v>1455</v>
      </c>
      <c r="D54" s="77">
        <v>2022</v>
      </c>
      <c r="E54" s="79"/>
      <c r="F54" s="79">
        <v>1</v>
      </c>
      <c r="G54" s="197"/>
      <c r="H54" s="77" t="s">
        <v>1456</v>
      </c>
      <c r="I54" s="84" t="s">
        <v>1457</v>
      </c>
    </row>
    <row r="55" spans="1:9" ht="60" hidden="1">
      <c r="A55" s="105">
        <v>50</v>
      </c>
      <c r="B55" s="78" t="s">
        <v>1511</v>
      </c>
      <c r="C55" s="197" t="s">
        <v>1455</v>
      </c>
      <c r="D55" s="77">
        <v>2022</v>
      </c>
      <c r="E55" s="79">
        <v>1</v>
      </c>
      <c r="F55" s="79"/>
      <c r="G55" s="197"/>
      <c r="H55" s="77" t="s">
        <v>1456</v>
      </c>
      <c r="I55" s="84" t="s">
        <v>1457</v>
      </c>
    </row>
    <row r="56" spans="1:9" ht="60" hidden="1">
      <c r="A56" s="105">
        <v>51</v>
      </c>
      <c r="B56" s="78" t="s">
        <v>1512</v>
      </c>
      <c r="C56" s="197" t="s">
        <v>1455</v>
      </c>
      <c r="D56" s="77">
        <v>2022</v>
      </c>
      <c r="E56" s="79"/>
      <c r="F56" s="79"/>
      <c r="G56" s="197"/>
      <c r="H56" s="77" t="s">
        <v>1456</v>
      </c>
      <c r="I56" s="84" t="s">
        <v>1457</v>
      </c>
    </row>
    <row r="57" spans="1:9" ht="60">
      <c r="A57" s="105">
        <v>52</v>
      </c>
      <c r="B57" s="78" t="s">
        <v>1513</v>
      </c>
      <c r="C57" s="197" t="s">
        <v>1451</v>
      </c>
      <c r="D57" s="77">
        <v>2023</v>
      </c>
      <c r="E57" s="79"/>
      <c r="F57" s="79">
        <v>1</v>
      </c>
      <c r="G57" s="197"/>
      <c r="H57" s="77" t="s">
        <v>1514</v>
      </c>
      <c r="I57" s="84" t="s">
        <v>1453</v>
      </c>
    </row>
    <row r="58" spans="1:9" ht="60">
      <c r="A58" s="105">
        <v>53</v>
      </c>
      <c r="B58" s="78" t="s">
        <v>1515</v>
      </c>
      <c r="C58" s="197" t="s">
        <v>1451</v>
      </c>
      <c r="D58" s="77">
        <v>2023</v>
      </c>
      <c r="E58" s="79"/>
      <c r="F58" s="79"/>
      <c r="G58" s="197">
        <v>1</v>
      </c>
      <c r="H58" s="77" t="s">
        <v>1516</v>
      </c>
      <c r="I58" s="84" t="s">
        <v>1453</v>
      </c>
    </row>
    <row r="59" spans="1:9" ht="60">
      <c r="A59" s="105">
        <v>54</v>
      </c>
      <c r="B59" s="78" t="s">
        <v>1517</v>
      </c>
      <c r="C59" s="197" t="s">
        <v>1455</v>
      </c>
      <c r="D59" s="77">
        <v>2023</v>
      </c>
      <c r="E59" s="79"/>
      <c r="F59" s="79"/>
      <c r="G59" s="197">
        <v>1</v>
      </c>
      <c r="H59" s="77" t="s">
        <v>1516</v>
      </c>
      <c r="I59" s="84" t="s">
        <v>1457</v>
      </c>
    </row>
    <row r="60" spans="1:9" ht="60">
      <c r="A60" s="105">
        <v>55</v>
      </c>
      <c r="B60" s="78" t="s">
        <v>1518</v>
      </c>
      <c r="C60" s="197" t="s">
        <v>1451</v>
      </c>
      <c r="D60" s="77">
        <v>2023</v>
      </c>
      <c r="E60" s="79"/>
      <c r="F60" s="79">
        <v>1</v>
      </c>
      <c r="G60" s="197"/>
      <c r="H60" s="77" t="s">
        <v>1456</v>
      </c>
      <c r="I60" s="84" t="s">
        <v>1453</v>
      </c>
    </row>
    <row r="61" spans="1:9" ht="60" hidden="1">
      <c r="A61" s="105">
        <v>56</v>
      </c>
      <c r="B61" s="78" t="s">
        <v>1519</v>
      </c>
      <c r="C61" s="79" t="s">
        <v>1451</v>
      </c>
      <c r="D61" s="79">
        <v>2022</v>
      </c>
      <c r="E61" s="79"/>
      <c r="F61" s="79">
        <v>1</v>
      </c>
      <c r="G61" s="79"/>
      <c r="H61" s="79" t="s">
        <v>1520</v>
      </c>
      <c r="I61" s="84" t="s">
        <v>1453</v>
      </c>
    </row>
    <row r="62" spans="1:9" ht="60" hidden="1">
      <c r="A62" s="105">
        <v>57</v>
      </c>
      <c r="B62" s="76" t="s">
        <v>1521</v>
      </c>
      <c r="C62" s="79" t="s">
        <v>1451</v>
      </c>
      <c r="D62" s="79">
        <v>2022</v>
      </c>
      <c r="E62" s="84"/>
      <c r="F62" s="79">
        <v>1</v>
      </c>
      <c r="G62" s="84"/>
      <c r="H62" s="79" t="s">
        <v>1520</v>
      </c>
      <c r="I62" s="84" t="s">
        <v>1453</v>
      </c>
    </row>
    <row r="63" spans="1:9">
      <c r="A63" s="55"/>
      <c r="B63" s="55"/>
      <c r="C63" s="55"/>
    </row>
    <row r="64" spans="1:9">
      <c r="A64" s="55"/>
      <c r="B64" s="55"/>
      <c r="C64" s="55"/>
    </row>
    <row r="65" spans="1:3">
      <c r="A65" s="55"/>
      <c r="B65" s="55"/>
      <c r="C65" s="55"/>
    </row>
    <row r="66" spans="1:3">
      <c r="A66" s="55"/>
      <c r="B66" s="55"/>
      <c r="C66" s="55"/>
    </row>
    <row r="67" spans="1:3">
      <c r="A67" s="55"/>
      <c r="B67" s="55"/>
      <c r="C67" s="55"/>
    </row>
    <row r="68" spans="1:3">
      <c r="A68" s="55"/>
      <c r="B68" s="55"/>
      <c r="C68" s="55"/>
    </row>
    <row r="69" spans="1:3">
      <c r="A69" s="55"/>
      <c r="B69" s="55"/>
      <c r="C69" s="55"/>
    </row>
    <row r="70" spans="1:3">
      <c r="A70" s="55"/>
      <c r="B70" s="55"/>
      <c r="C70" s="55"/>
    </row>
    <row r="71" spans="1:3">
      <c r="A71" s="55"/>
      <c r="B71" s="55"/>
      <c r="C71" s="55"/>
    </row>
    <row r="72" spans="1:3">
      <c r="A72" s="55"/>
      <c r="B72" s="55"/>
      <c r="C72" s="55"/>
    </row>
    <row r="73" spans="1:3">
      <c r="A73" s="55"/>
      <c r="B73" s="55"/>
      <c r="C73" s="55"/>
    </row>
    <row r="74" spans="1:3">
      <c r="A74" s="55"/>
      <c r="B74" s="55"/>
      <c r="C74" s="55"/>
    </row>
    <row r="75" spans="1:3">
      <c r="A75" s="55"/>
      <c r="B75" s="55"/>
      <c r="C75" s="55"/>
    </row>
    <row r="76" spans="1:3">
      <c r="A76" s="55"/>
      <c r="B76" s="55"/>
      <c r="C76" s="55"/>
    </row>
    <row r="77" spans="1:3">
      <c r="A77" s="55"/>
      <c r="B77" s="55"/>
      <c r="C77" s="55"/>
    </row>
    <row r="78" spans="1:3">
      <c r="A78" s="55"/>
      <c r="B78" s="55"/>
      <c r="C78" s="55"/>
    </row>
    <row r="79" spans="1:3">
      <c r="A79" s="55"/>
      <c r="B79" s="55"/>
      <c r="C79" s="55"/>
    </row>
    <row r="80" spans="1:3">
      <c r="A80" s="55"/>
      <c r="B80" s="55"/>
      <c r="C80" s="55"/>
    </row>
    <row r="81" spans="1:3">
      <c r="A81" s="55"/>
      <c r="B81" s="55"/>
      <c r="C81" s="55"/>
    </row>
    <row r="82" spans="1:3">
      <c r="A82" s="55"/>
      <c r="B82" s="55"/>
      <c r="C82" s="55"/>
    </row>
    <row r="83" spans="1:3">
      <c r="A83" s="55"/>
      <c r="B83" s="55"/>
      <c r="C83" s="55"/>
    </row>
    <row r="84" spans="1:3">
      <c r="A84" s="55"/>
      <c r="B84" s="55"/>
      <c r="C84" s="55"/>
    </row>
    <row r="85" spans="1:3">
      <c r="A85" s="55"/>
      <c r="B85" s="55"/>
      <c r="C85" s="55"/>
    </row>
    <row r="86" spans="1:3">
      <c r="A86" s="55"/>
      <c r="B86" s="55"/>
      <c r="C86" s="55"/>
    </row>
    <row r="87" spans="1:3">
      <c r="A87" s="55"/>
      <c r="B87" s="55"/>
      <c r="C87" s="55"/>
    </row>
    <row r="88" spans="1:3">
      <c r="A88" s="55"/>
      <c r="B88" s="55"/>
      <c r="C88" s="55"/>
    </row>
    <row r="89" spans="1:3">
      <c r="A89" s="55"/>
      <c r="B89" s="55"/>
      <c r="C89" s="55"/>
    </row>
    <row r="90" spans="1:3">
      <c r="A90" s="55"/>
      <c r="B90" s="55"/>
      <c r="C90" s="55"/>
    </row>
    <row r="91" spans="1:3">
      <c r="A91" s="55"/>
      <c r="B91" s="55"/>
      <c r="C91" s="55"/>
    </row>
    <row r="92" spans="1:3">
      <c r="A92" s="55"/>
      <c r="B92" s="55"/>
      <c r="C92" s="55"/>
    </row>
    <row r="93" spans="1:3">
      <c r="A93" s="55"/>
      <c r="B93" s="55"/>
      <c r="C93" s="55"/>
    </row>
    <row r="94" spans="1:3">
      <c r="A94" s="55"/>
      <c r="B94" s="55"/>
      <c r="C94" s="55"/>
    </row>
    <row r="95" spans="1:3">
      <c r="A95" s="55"/>
      <c r="B95" s="55"/>
      <c r="C95" s="55"/>
    </row>
    <row r="96" spans="1:3">
      <c r="A96" s="55"/>
      <c r="B96" s="55"/>
      <c r="C96" s="55"/>
    </row>
    <row r="97" spans="1:3">
      <c r="A97" s="55"/>
      <c r="B97" s="55"/>
      <c r="C97" s="55"/>
    </row>
    <row r="98" spans="1:3">
      <c r="A98" s="55"/>
      <c r="B98" s="55"/>
      <c r="C98" s="55"/>
    </row>
    <row r="99" spans="1:3">
      <c r="A99" s="55"/>
      <c r="B99" s="55"/>
      <c r="C99" s="55"/>
    </row>
    <row r="100" spans="1:3">
      <c r="A100" s="55"/>
      <c r="B100" s="55"/>
      <c r="C100" s="55"/>
    </row>
    <row r="101" spans="1:3">
      <c r="A101" s="55"/>
      <c r="B101" s="55"/>
      <c r="C101" s="55"/>
    </row>
    <row r="102" spans="1:3">
      <c r="A102" s="55"/>
      <c r="B102" s="55"/>
      <c r="C102" s="55"/>
    </row>
    <row r="103" spans="1:3">
      <c r="A103" s="55"/>
      <c r="B103" s="55"/>
      <c r="C103" s="55"/>
    </row>
    <row r="104" spans="1:3">
      <c r="A104" s="55"/>
      <c r="B104" s="55"/>
      <c r="C104" s="55"/>
    </row>
    <row r="105" spans="1:3">
      <c r="A105" s="55"/>
      <c r="B105" s="55"/>
      <c r="C105" s="55"/>
    </row>
    <row r="106" spans="1:3">
      <c r="A106" s="55"/>
      <c r="B106" s="55"/>
      <c r="C106" s="55"/>
    </row>
    <row r="107" spans="1:3">
      <c r="A107" s="55"/>
      <c r="B107" s="55"/>
      <c r="C107" s="55"/>
    </row>
    <row r="108" spans="1:3">
      <c r="A108" s="55"/>
      <c r="B108" s="55"/>
      <c r="C108" s="55"/>
    </row>
    <row r="109" spans="1:3">
      <c r="A109" s="55"/>
      <c r="B109" s="55"/>
      <c r="C109" s="55"/>
    </row>
    <row r="110" spans="1:3">
      <c r="A110" s="55"/>
      <c r="B110" s="55"/>
      <c r="C110" s="55"/>
    </row>
    <row r="111" spans="1:3">
      <c r="A111" s="55"/>
      <c r="B111" s="55"/>
      <c r="C111" s="55"/>
    </row>
    <row r="112" spans="1:3">
      <c r="A112" s="55"/>
      <c r="B112" s="55"/>
      <c r="C112" s="55"/>
    </row>
    <row r="113" spans="1:3">
      <c r="A113" s="55"/>
      <c r="B113" s="55"/>
      <c r="C113" s="55"/>
    </row>
    <row r="114" spans="1:3">
      <c r="A114" s="55"/>
      <c r="B114" s="55"/>
      <c r="C114" s="55"/>
    </row>
    <row r="115" spans="1:3">
      <c r="A115" s="55"/>
      <c r="B115" s="55"/>
      <c r="C115" s="55"/>
    </row>
    <row r="116" spans="1:3">
      <c r="A116" s="55"/>
      <c r="B116" s="55"/>
      <c r="C116" s="55"/>
    </row>
    <row r="117" spans="1:3">
      <c r="A117" s="55"/>
      <c r="B117" s="55"/>
      <c r="C117" s="55"/>
    </row>
    <row r="118" spans="1:3">
      <c r="A118" s="55"/>
      <c r="B118" s="55"/>
      <c r="C118" s="55"/>
    </row>
    <row r="119" spans="1:3">
      <c r="A119" s="55"/>
      <c r="B119" s="55"/>
      <c r="C119" s="55"/>
    </row>
    <row r="120" spans="1:3">
      <c r="A120" s="55"/>
      <c r="B120" s="55"/>
      <c r="C120" s="55"/>
    </row>
    <row r="121" spans="1:3">
      <c r="A121" s="55"/>
      <c r="B121" s="55"/>
      <c r="C121" s="55"/>
    </row>
    <row r="122" spans="1:3">
      <c r="A122" s="55"/>
      <c r="B122" s="55"/>
      <c r="C122" s="55"/>
    </row>
    <row r="123" spans="1:3">
      <c r="A123" s="55"/>
      <c r="B123" s="55"/>
      <c r="C123" s="55"/>
    </row>
    <row r="124" spans="1:3">
      <c r="A124" s="55"/>
      <c r="B124" s="55"/>
      <c r="C124" s="55"/>
    </row>
    <row r="125" spans="1:3">
      <c r="A125" s="55"/>
      <c r="B125" s="55"/>
      <c r="C125" s="55"/>
    </row>
    <row r="126" spans="1:3">
      <c r="A126" s="55"/>
      <c r="B126" s="55"/>
      <c r="C126" s="55"/>
    </row>
    <row r="127" spans="1:3">
      <c r="A127" s="55"/>
      <c r="B127" s="55"/>
      <c r="C127" s="55"/>
    </row>
    <row r="128" spans="1:3">
      <c r="A128" s="55"/>
      <c r="B128" s="55"/>
      <c r="C128" s="55"/>
    </row>
    <row r="129" spans="1:3">
      <c r="A129" s="55"/>
      <c r="B129" s="55"/>
      <c r="C129" s="55"/>
    </row>
    <row r="130" spans="1:3">
      <c r="A130" s="55"/>
      <c r="B130" s="55"/>
      <c r="C130" s="55"/>
    </row>
    <row r="131" spans="1:3">
      <c r="A131" s="55"/>
      <c r="B131" s="55"/>
      <c r="C131" s="55"/>
    </row>
    <row r="132" spans="1:3">
      <c r="A132" s="55"/>
      <c r="B132" s="55"/>
      <c r="C132" s="55"/>
    </row>
    <row r="133" spans="1:3">
      <c r="A133" s="55"/>
      <c r="B133" s="55"/>
      <c r="C133" s="55"/>
    </row>
    <row r="134" spans="1:3">
      <c r="A134" s="55"/>
      <c r="B134" s="55"/>
      <c r="C134" s="55"/>
    </row>
    <row r="135" spans="1:3">
      <c r="A135" s="55"/>
      <c r="B135" s="55"/>
      <c r="C135" s="55"/>
    </row>
    <row r="136" spans="1:3">
      <c r="A136" s="55"/>
      <c r="B136" s="55"/>
      <c r="C136" s="55"/>
    </row>
    <row r="137" spans="1:3">
      <c r="A137" s="55"/>
      <c r="B137" s="55"/>
      <c r="C137" s="55"/>
    </row>
    <row r="138" spans="1:3">
      <c r="A138" s="55"/>
      <c r="B138" s="55"/>
      <c r="C138" s="55"/>
    </row>
    <row r="139" spans="1:3">
      <c r="A139" s="55"/>
      <c r="B139" s="55"/>
      <c r="C139" s="55"/>
    </row>
    <row r="140" spans="1:3">
      <c r="A140" s="55"/>
      <c r="B140" s="55"/>
      <c r="C140" s="55"/>
    </row>
    <row r="141" spans="1:3">
      <c r="A141" s="55"/>
      <c r="B141" s="55"/>
      <c r="C141" s="55"/>
    </row>
    <row r="142" spans="1:3">
      <c r="A142" s="55"/>
      <c r="B142" s="55"/>
      <c r="C142" s="55"/>
    </row>
    <row r="143" spans="1:3">
      <c r="A143" s="55"/>
      <c r="B143" s="55"/>
      <c r="C143" s="55"/>
    </row>
    <row r="144" spans="1:3">
      <c r="A144" s="55"/>
      <c r="B144" s="55"/>
      <c r="C144" s="55"/>
    </row>
    <row r="145" spans="1:3">
      <c r="A145" s="55"/>
      <c r="B145" s="55"/>
      <c r="C145" s="55"/>
    </row>
    <row r="146" spans="1:3">
      <c r="A146" s="55"/>
      <c r="B146" s="55"/>
      <c r="C146" s="55"/>
    </row>
    <row r="147" spans="1:3">
      <c r="A147" s="55"/>
      <c r="B147" s="55"/>
      <c r="C147" s="55"/>
    </row>
    <row r="148" spans="1:3">
      <c r="A148" s="55"/>
      <c r="B148" s="55"/>
      <c r="C148" s="55"/>
    </row>
    <row r="149" spans="1:3">
      <c r="A149" s="55"/>
      <c r="B149" s="55"/>
      <c r="C149" s="55"/>
    </row>
    <row r="150" spans="1:3">
      <c r="A150" s="55"/>
      <c r="B150" s="55"/>
      <c r="C150" s="55"/>
    </row>
    <row r="151" spans="1:3">
      <c r="A151" s="55"/>
      <c r="B151" s="55"/>
      <c r="C151" s="55"/>
    </row>
    <row r="152" spans="1:3">
      <c r="A152" s="55"/>
      <c r="B152" s="55"/>
      <c r="C152" s="55"/>
    </row>
    <row r="153" spans="1:3">
      <c r="A153" s="55"/>
      <c r="B153" s="55"/>
      <c r="C153" s="55"/>
    </row>
    <row r="154" spans="1:3">
      <c r="A154" s="55"/>
      <c r="B154" s="55"/>
      <c r="C154" s="55"/>
    </row>
    <row r="155" spans="1:3">
      <c r="A155" s="55"/>
      <c r="B155" s="55"/>
      <c r="C155" s="55"/>
    </row>
    <row r="156" spans="1:3">
      <c r="A156" s="55"/>
      <c r="B156" s="55"/>
      <c r="C156" s="55"/>
    </row>
    <row r="157" spans="1:3">
      <c r="A157" s="55"/>
      <c r="B157" s="55"/>
      <c r="C157" s="55"/>
    </row>
    <row r="158" spans="1:3">
      <c r="A158" s="55"/>
      <c r="B158" s="55"/>
      <c r="C158" s="55"/>
    </row>
    <row r="159" spans="1:3">
      <c r="A159" s="55"/>
      <c r="B159" s="55"/>
      <c r="C159" s="55"/>
    </row>
    <row r="160" spans="1:3">
      <c r="A160" s="55"/>
      <c r="B160" s="55"/>
      <c r="C160" s="55"/>
    </row>
    <row r="161" spans="1:3">
      <c r="A161" s="55"/>
      <c r="B161" s="55"/>
      <c r="C161" s="55"/>
    </row>
    <row r="162" spans="1:3">
      <c r="A162" s="55"/>
      <c r="B162" s="55"/>
      <c r="C162" s="55"/>
    </row>
    <row r="163" spans="1:3">
      <c r="A163" s="55"/>
      <c r="B163" s="55"/>
      <c r="C163" s="55"/>
    </row>
    <row r="164" spans="1:3">
      <c r="A164" s="55"/>
      <c r="B164" s="55"/>
      <c r="C164" s="55"/>
    </row>
    <row r="165" spans="1:3">
      <c r="A165" s="55"/>
      <c r="B165" s="55"/>
      <c r="C165" s="55"/>
    </row>
    <row r="166" spans="1:3">
      <c r="A166" s="55"/>
      <c r="B166" s="55"/>
      <c r="C166" s="55"/>
    </row>
    <row r="167" spans="1:3">
      <c r="A167" s="55"/>
      <c r="B167" s="55"/>
      <c r="C167" s="55"/>
    </row>
    <row r="168" spans="1:3">
      <c r="A168" s="55"/>
      <c r="B168" s="55"/>
      <c r="C168" s="55"/>
    </row>
    <row r="169" spans="1:3">
      <c r="A169" s="55"/>
      <c r="B169" s="55"/>
      <c r="C169" s="55"/>
    </row>
    <row r="170" spans="1:3">
      <c r="A170" s="55"/>
      <c r="B170" s="55"/>
      <c r="C170" s="55"/>
    </row>
    <row r="171" spans="1:3">
      <c r="A171" s="55"/>
      <c r="B171" s="55"/>
      <c r="C171" s="55"/>
    </row>
    <row r="172" spans="1:3">
      <c r="A172" s="55"/>
      <c r="B172" s="55"/>
      <c r="C172" s="55"/>
    </row>
    <row r="173" spans="1:3">
      <c r="A173" s="55"/>
      <c r="B173" s="55"/>
      <c r="C173" s="55"/>
    </row>
    <row r="174" spans="1:3">
      <c r="A174" s="55"/>
      <c r="B174" s="55"/>
      <c r="C174" s="55"/>
    </row>
    <row r="175" spans="1:3">
      <c r="A175" s="55"/>
      <c r="B175" s="55"/>
      <c r="C175" s="55"/>
    </row>
    <row r="176" spans="1:3">
      <c r="A176" s="55"/>
      <c r="B176" s="55"/>
      <c r="C176" s="55"/>
    </row>
    <row r="177" spans="1:3">
      <c r="A177" s="55"/>
      <c r="B177" s="55"/>
      <c r="C177" s="55"/>
    </row>
    <row r="178" spans="1:3">
      <c r="A178" s="55"/>
      <c r="B178" s="55"/>
      <c r="C178" s="55"/>
    </row>
    <row r="179" spans="1:3">
      <c r="A179" s="55"/>
      <c r="B179" s="55"/>
      <c r="C179" s="55"/>
    </row>
    <row r="180" spans="1:3">
      <c r="A180" s="55"/>
      <c r="B180" s="55"/>
      <c r="C180" s="55"/>
    </row>
    <row r="181" spans="1:3">
      <c r="A181" s="55"/>
      <c r="B181" s="55"/>
      <c r="C181" s="55"/>
    </row>
    <row r="182" spans="1:3">
      <c r="A182" s="55"/>
      <c r="B182" s="55"/>
      <c r="C182" s="55"/>
    </row>
    <row r="183" spans="1:3">
      <c r="A183" s="55"/>
      <c r="B183" s="55"/>
      <c r="C183" s="55"/>
    </row>
    <row r="184" spans="1:3">
      <c r="A184" s="55"/>
      <c r="B184" s="55"/>
      <c r="C184" s="55"/>
    </row>
    <row r="185" spans="1:3">
      <c r="A185" s="55"/>
      <c r="B185" s="55"/>
      <c r="C185" s="55"/>
    </row>
    <row r="186" spans="1:3">
      <c r="A186" s="55"/>
      <c r="B186" s="55"/>
      <c r="C186" s="55"/>
    </row>
    <row r="187" spans="1:3">
      <c r="A187" s="55"/>
      <c r="B187" s="55"/>
      <c r="C187" s="55"/>
    </row>
    <row r="188" spans="1:3">
      <c r="A188" s="55"/>
      <c r="B188" s="55"/>
      <c r="C188" s="55"/>
    </row>
    <row r="189" spans="1:3">
      <c r="A189" s="55"/>
      <c r="B189" s="55"/>
      <c r="C189" s="55"/>
    </row>
    <row r="190" spans="1:3">
      <c r="A190" s="55"/>
      <c r="B190" s="55"/>
      <c r="C190" s="55"/>
    </row>
    <row r="191" spans="1:3">
      <c r="A191" s="55"/>
      <c r="B191" s="55"/>
      <c r="C191" s="55"/>
    </row>
    <row r="192" spans="1:3">
      <c r="A192" s="55"/>
      <c r="B192" s="55"/>
      <c r="C192" s="55"/>
    </row>
    <row r="193" spans="1:3">
      <c r="A193" s="55"/>
      <c r="B193" s="55"/>
      <c r="C193" s="55"/>
    </row>
    <row r="194" spans="1:3">
      <c r="A194" s="55"/>
      <c r="B194" s="55"/>
      <c r="C194" s="55"/>
    </row>
    <row r="195" spans="1:3">
      <c r="A195" s="55"/>
      <c r="B195" s="55"/>
      <c r="C195" s="55"/>
    </row>
    <row r="196" spans="1:3">
      <c r="A196" s="55"/>
      <c r="B196" s="55"/>
      <c r="C196" s="55"/>
    </row>
    <row r="197" spans="1:3">
      <c r="A197" s="55"/>
      <c r="B197" s="55"/>
      <c r="C197" s="55"/>
    </row>
    <row r="198" spans="1:3">
      <c r="A198" s="55"/>
      <c r="B198" s="55"/>
      <c r="C198" s="55"/>
    </row>
    <row r="199" spans="1:3">
      <c r="A199" s="55"/>
      <c r="B199" s="55"/>
      <c r="C199" s="55"/>
    </row>
    <row r="200" spans="1:3">
      <c r="A200" s="55"/>
      <c r="B200" s="55"/>
      <c r="C200" s="55"/>
    </row>
    <row r="201" spans="1:3">
      <c r="A201" s="55"/>
      <c r="B201" s="55"/>
      <c r="C201" s="55"/>
    </row>
    <row r="202" spans="1:3">
      <c r="A202" s="55"/>
      <c r="B202" s="55"/>
      <c r="C202" s="55"/>
    </row>
    <row r="203" spans="1:3">
      <c r="A203" s="55"/>
      <c r="B203" s="55"/>
      <c r="C203" s="55"/>
    </row>
    <row r="204" spans="1:3">
      <c r="A204" s="55"/>
      <c r="B204" s="55"/>
      <c r="C204" s="55"/>
    </row>
    <row r="205" spans="1:3">
      <c r="A205" s="55"/>
      <c r="B205" s="55"/>
      <c r="C205" s="55"/>
    </row>
    <row r="206" spans="1:3">
      <c r="A206" s="55"/>
      <c r="B206" s="55"/>
      <c r="C206" s="55"/>
    </row>
    <row r="207" spans="1:3">
      <c r="A207" s="55"/>
      <c r="B207" s="55"/>
      <c r="C207" s="55"/>
    </row>
    <row r="208" spans="1:3">
      <c r="A208" s="55"/>
      <c r="B208" s="55"/>
      <c r="C208" s="55"/>
    </row>
    <row r="209" spans="1:3">
      <c r="A209" s="55"/>
      <c r="B209" s="55"/>
      <c r="C209" s="55"/>
    </row>
    <row r="210" spans="1:3">
      <c r="A210" s="55"/>
      <c r="B210" s="55"/>
      <c r="C210" s="55"/>
    </row>
    <row r="211" spans="1:3">
      <c r="A211" s="55"/>
      <c r="B211" s="55"/>
      <c r="C211" s="55"/>
    </row>
    <row r="212" spans="1:3">
      <c r="A212" s="55"/>
      <c r="B212" s="55"/>
      <c r="C212" s="55"/>
    </row>
    <row r="213" spans="1:3">
      <c r="A213" s="55"/>
      <c r="B213" s="55"/>
      <c r="C213" s="55"/>
    </row>
    <row r="214" spans="1:3">
      <c r="A214" s="55"/>
      <c r="B214" s="55"/>
      <c r="C214" s="55"/>
    </row>
    <row r="215" spans="1:3">
      <c r="A215" s="55"/>
      <c r="B215" s="55"/>
      <c r="C215" s="55"/>
    </row>
    <row r="216" spans="1:3">
      <c r="A216" s="55"/>
      <c r="B216" s="55"/>
      <c r="C216" s="55"/>
    </row>
    <row r="217" spans="1:3">
      <c r="A217" s="55"/>
      <c r="B217" s="55"/>
      <c r="C217" s="55"/>
    </row>
    <row r="218" spans="1:3">
      <c r="A218" s="55"/>
      <c r="B218" s="55"/>
      <c r="C218" s="55"/>
    </row>
    <row r="219" spans="1:3">
      <c r="A219" s="55"/>
      <c r="B219" s="55"/>
      <c r="C219" s="55"/>
    </row>
    <row r="220" spans="1:3">
      <c r="A220" s="55"/>
      <c r="B220" s="55"/>
      <c r="C220" s="55"/>
    </row>
    <row r="221" spans="1:3">
      <c r="A221" s="55"/>
      <c r="B221" s="55"/>
      <c r="C221" s="55"/>
    </row>
    <row r="222" spans="1:3">
      <c r="A222" s="55"/>
      <c r="B222" s="55"/>
      <c r="C222" s="55"/>
    </row>
    <row r="223" spans="1:3">
      <c r="A223" s="55"/>
      <c r="B223" s="55"/>
      <c r="C223" s="55"/>
    </row>
    <row r="224" spans="1:3">
      <c r="A224" s="55"/>
      <c r="B224" s="55"/>
      <c r="C224" s="55"/>
    </row>
    <row r="225" spans="1:3">
      <c r="A225" s="55"/>
      <c r="B225" s="55"/>
      <c r="C225" s="55"/>
    </row>
    <row r="226" spans="1:3">
      <c r="A226" s="55"/>
      <c r="B226" s="55"/>
      <c r="C226" s="55"/>
    </row>
    <row r="227" spans="1:3">
      <c r="A227" s="55"/>
      <c r="B227" s="55"/>
      <c r="C227" s="55"/>
    </row>
    <row r="228" spans="1:3">
      <c r="A228" s="55"/>
      <c r="B228" s="55"/>
      <c r="C228" s="55"/>
    </row>
    <row r="229" spans="1:3">
      <c r="A229" s="55"/>
      <c r="B229" s="55"/>
      <c r="C229" s="55"/>
    </row>
    <row r="230" spans="1:3">
      <c r="A230" s="55"/>
      <c r="B230" s="55"/>
      <c r="C230" s="55"/>
    </row>
    <row r="231" spans="1:3">
      <c r="A231" s="55"/>
      <c r="B231" s="55"/>
      <c r="C231" s="55"/>
    </row>
    <row r="232" spans="1:3">
      <c r="A232" s="55"/>
      <c r="B232" s="55"/>
      <c r="C232" s="55"/>
    </row>
    <row r="233" spans="1:3">
      <c r="A233" s="55"/>
      <c r="B233" s="55"/>
      <c r="C233" s="55"/>
    </row>
    <row r="234" spans="1:3">
      <c r="A234" s="55"/>
      <c r="B234" s="55"/>
      <c r="C234" s="55"/>
    </row>
    <row r="235" spans="1:3">
      <c r="A235" s="55"/>
      <c r="B235" s="55"/>
      <c r="C235" s="55"/>
    </row>
    <row r="236" spans="1:3">
      <c r="A236" s="55"/>
      <c r="B236" s="55"/>
      <c r="C236" s="55"/>
    </row>
    <row r="237" spans="1:3">
      <c r="A237" s="55"/>
      <c r="B237" s="55"/>
      <c r="C237" s="55"/>
    </row>
    <row r="238" spans="1:3">
      <c r="A238" s="55"/>
      <c r="B238" s="55"/>
      <c r="C238" s="55"/>
    </row>
    <row r="239" spans="1:3">
      <c r="A239" s="55"/>
      <c r="B239" s="55"/>
      <c r="C239" s="55"/>
    </row>
    <row r="240" spans="1:3">
      <c r="A240" s="55"/>
      <c r="B240" s="55"/>
      <c r="C240" s="55"/>
    </row>
    <row r="241" spans="1:3">
      <c r="A241" s="55"/>
      <c r="B241" s="55"/>
      <c r="C241" s="55"/>
    </row>
    <row r="242" spans="1:3">
      <c r="A242" s="55"/>
      <c r="B242" s="55"/>
      <c r="C242" s="55"/>
    </row>
    <row r="243" spans="1:3">
      <c r="A243" s="55"/>
      <c r="B243" s="55"/>
      <c r="C243" s="55"/>
    </row>
    <row r="244" spans="1:3">
      <c r="A244" s="55"/>
      <c r="B244" s="55"/>
      <c r="C244" s="55"/>
    </row>
    <row r="245" spans="1:3">
      <c r="A245" s="55"/>
      <c r="B245" s="55"/>
      <c r="C245" s="55"/>
    </row>
    <row r="246" spans="1:3">
      <c r="A246" s="55"/>
      <c r="B246" s="55"/>
      <c r="C246" s="55"/>
    </row>
    <row r="247" spans="1:3">
      <c r="A247" s="55"/>
      <c r="B247" s="55"/>
      <c r="C247" s="55"/>
    </row>
    <row r="248" spans="1:3">
      <c r="A248" s="55"/>
      <c r="B248" s="55"/>
      <c r="C248" s="55"/>
    </row>
    <row r="249" spans="1:3">
      <c r="A249" s="55"/>
      <c r="B249" s="55"/>
      <c r="C249" s="55"/>
    </row>
    <row r="250" spans="1:3">
      <c r="A250" s="55"/>
      <c r="B250" s="55"/>
      <c r="C250" s="55"/>
    </row>
    <row r="251" spans="1:3">
      <c r="A251" s="55"/>
      <c r="B251" s="55"/>
      <c r="C251" s="55"/>
    </row>
    <row r="252" spans="1:3">
      <c r="A252" s="55"/>
      <c r="B252" s="55"/>
      <c r="C252" s="55"/>
    </row>
    <row r="253" spans="1:3">
      <c r="A253" s="55"/>
      <c r="B253" s="55"/>
      <c r="C253" s="55"/>
    </row>
    <row r="254" spans="1:3">
      <c r="A254" s="55"/>
      <c r="B254" s="55"/>
      <c r="C254" s="55"/>
    </row>
    <row r="255" spans="1:3">
      <c r="A255" s="55"/>
      <c r="B255" s="55"/>
      <c r="C255" s="55"/>
    </row>
    <row r="256" spans="1:3">
      <c r="A256" s="55"/>
      <c r="B256" s="55"/>
      <c r="C256" s="55"/>
    </row>
    <row r="257" spans="1:3">
      <c r="A257" s="55"/>
      <c r="B257" s="55"/>
      <c r="C257" s="55"/>
    </row>
    <row r="258" spans="1:3">
      <c r="A258" s="55"/>
      <c r="B258" s="55"/>
      <c r="C258" s="55"/>
    </row>
    <row r="259" spans="1:3">
      <c r="A259" s="55"/>
      <c r="B259" s="55"/>
      <c r="C259" s="55"/>
    </row>
    <row r="260" spans="1:3">
      <c r="A260" s="55"/>
      <c r="B260" s="55"/>
      <c r="C260" s="55"/>
    </row>
    <row r="261" spans="1:3">
      <c r="A261" s="55"/>
      <c r="B261" s="55"/>
      <c r="C261" s="55"/>
    </row>
    <row r="262" spans="1:3">
      <c r="A262" s="55"/>
      <c r="B262" s="55"/>
      <c r="C262" s="55"/>
    </row>
    <row r="263" spans="1:3">
      <c r="A263" s="55"/>
      <c r="B263" s="55"/>
      <c r="C263" s="55"/>
    </row>
    <row r="264" spans="1:3">
      <c r="A264" s="55"/>
      <c r="B264" s="55"/>
      <c r="C264" s="55"/>
    </row>
    <row r="265" spans="1:3">
      <c r="A265" s="55"/>
      <c r="B265" s="55"/>
      <c r="C265" s="55"/>
    </row>
    <row r="266" spans="1:3">
      <c r="A266" s="55"/>
      <c r="B266" s="55"/>
      <c r="C266" s="55"/>
    </row>
    <row r="267" spans="1:3">
      <c r="A267" s="55"/>
      <c r="B267" s="55"/>
      <c r="C267" s="55"/>
    </row>
    <row r="268" spans="1:3">
      <c r="A268" s="55"/>
      <c r="B268" s="55"/>
      <c r="C268" s="55"/>
    </row>
    <row r="269" spans="1:3">
      <c r="A269" s="55"/>
      <c r="B269" s="55"/>
      <c r="C269" s="55"/>
    </row>
    <row r="270" spans="1:3">
      <c r="A270" s="55"/>
      <c r="B270" s="55"/>
      <c r="C270" s="55"/>
    </row>
    <row r="271" spans="1:3">
      <c r="A271" s="55"/>
      <c r="B271" s="55"/>
      <c r="C271" s="55"/>
    </row>
    <row r="272" spans="1:3">
      <c r="A272" s="55"/>
      <c r="B272" s="55"/>
      <c r="C272" s="55"/>
    </row>
    <row r="273" spans="1:3">
      <c r="A273" s="55"/>
      <c r="B273" s="55"/>
      <c r="C273" s="55"/>
    </row>
    <row r="274" spans="1:3">
      <c r="A274" s="55"/>
      <c r="B274" s="55"/>
      <c r="C274" s="55"/>
    </row>
    <row r="275" spans="1:3">
      <c r="A275" s="55"/>
      <c r="B275" s="55"/>
      <c r="C275" s="55"/>
    </row>
    <row r="276" spans="1:3">
      <c r="A276" s="55"/>
      <c r="B276" s="55"/>
      <c r="C276" s="55"/>
    </row>
    <row r="277" spans="1:3">
      <c r="A277" s="55"/>
      <c r="B277" s="55"/>
      <c r="C277" s="55"/>
    </row>
    <row r="278" spans="1:3">
      <c r="A278" s="55"/>
      <c r="B278" s="55"/>
      <c r="C278" s="55"/>
    </row>
    <row r="279" spans="1:3">
      <c r="A279" s="55"/>
      <c r="B279" s="55"/>
      <c r="C279" s="55"/>
    </row>
    <row r="280" spans="1:3">
      <c r="A280" s="55"/>
      <c r="B280" s="55"/>
      <c r="C280" s="55"/>
    </row>
    <row r="281" spans="1:3">
      <c r="A281" s="55"/>
      <c r="B281" s="55"/>
      <c r="C281" s="55"/>
    </row>
    <row r="282" spans="1:3">
      <c r="A282" s="55"/>
      <c r="B282" s="55"/>
      <c r="C282" s="55"/>
    </row>
    <row r="283" spans="1:3">
      <c r="A283" s="55"/>
      <c r="B283" s="55"/>
      <c r="C283" s="55"/>
    </row>
    <row r="284" spans="1:3">
      <c r="A284" s="55"/>
      <c r="B284" s="55"/>
      <c r="C284" s="55"/>
    </row>
    <row r="285" spans="1:3">
      <c r="A285" s="55"/>
      <c r="B285" s="55"/>
      <c r="C285" s="55"/>
    </row>
    <row r="286" spans="1:3">
      <c r="A286" s="55"/>
      <c r="B286" s="55"/>
      <c r="C286" s="55"/>
    </row>
    <row r="287" spans="1:3">
      <c r="A287" s="55"/>
      <c r="B287" s="55"/>
      <c r="C287" s="55"/>
    </row>
    <row r="288" spans="1:3">
      <c r="A288" s="55"/>
      <c r="B288" s="55"/>
      <c r="C288" s="55"/>
    </row>
    <row r="289" spans="1:3">
      <c r="A289" s="55"/>
      <c r="B289" s="55"/>
      <c r="C289" s="55"/>
    </row>
    <row r="290" spans="1:3">
      <c r="A290" s="55"/>
      <c r="B290" s="55"/>
      <c r="C290" s="55"/>
    </row>
    <row r="291" spans="1:3">
      <c r="A291" s="55"/>
      <c r="B291" s="55"/>
      <c r="C291" s="55"/>
    </row>
    <row r="292" spans="1:3">
      <c r="A292" s="55"/>
      <c r="B292" s="55"/>
      <c r="C292" s="55"/>
    </row>
    <row r="293" spans="1:3">
      <c r="A293" s="55"/>
      <c r="B293" s="55"/>
      <c r="C293" s="55"/>
    </row>
    <row r="294" spans="1:3">
      <c r="A294" s="55"/>
      <c r="B294" s="55"/>
      <c r="C294" s="55"/>
    </row>
    <row r="295" spans="1:3">
      <c r="A295" s="55"/>
      <c r="B295" s="55"/>
      <c r="C295" s="55"/>
    </row>
    <row r="296" spans="1:3">
      <c r="A296" s="55"/>
      <c r="B296" s="55"/>
      <c r="C296" s="55"/>
    </row>
    <row r="297" spans="1:3">
      <c r="A297" s="55"/>
      <c r="B297" s="55"/>
      <c r="C297" s="55"/>
    </row>
    <row r="298" spans="1:3">
      <c r="A298" s="55"/>
      <c r="B298" s="55"/>
      <c r="C298" s="55"/>
    </row>
    <row r="299" spans="1:3">
      <c r="A299" s="55"/>
      <c r="B299" s="55"/>
      <c r="C299" s="55"/>
    </row>
    <row r="300" spans="1:3">
      <c r="A300" s="55"/>
      <c r="B300" s="55"/>
      <c r="C300" s="55"/>
    </row>
    <row r="301" spans="1:3">
      <c r="A301" s="55"/>
      <c r="B301" s="55"/>
      <c r="C301" s="55"/>
    </row>
    <row r="302" spans="1:3">
      <c r="A302" s="55"/>
      <c r="B302" s="55"/>
      <c r="C302" s="55"/>
    </row>
    <row r="303" spans="1:3">
      <c r="A303" s="55"/>
      <c r="B303" s="55"/>
      <c r="C303" s="55"/>
    </row>
    <row r="304" spans="1:3">
      <c r="A304" s="55"/>
      <c r="B304" s="55"/>
      <c r="C304" s="55"/>
    </row>
    <row r="305" spans="1:3">
      <c r="A305" s="55"/>
      <c r="B305" s="55"/>
      <c r="C305" s="55"/>
    </row>
    <row r="306" spans="1:3">
      <c r="A306" s="55"/>
      <c r="B306" s="55"/>
      <c r="C306" s="55"/>
    </row>
    <row r="307" spans="1:3">
      <c r="A307" s="55"/>
      <c r="B307" s="55"/>
      <c r="C307" s="55"/>
    </row>
    <row r="308" spans="1:3">
      <c r="A308" s="55"/>
      <c r="B308" s="55"/>
      <c r="C308" s="55"/>
    </row>
    <row r="309" spans="1:3">
      <c r="A309" s="55"/>
      <c r="B309" s="55"/>
      <c r="C309" s="55"/>
    </row>
    <row r="310" spans="1:3">
      <c r="A310" s="55"/>
      <c r="B310" s="55"/>
      <c r="C310" s="55"/>
    </row>
    <row r="311" spans="1:3">
      <c r="A311" s="55"/>
      <c r="B311" s="55"/>
      <c r="C311" s="55"/>
    </row>
    <row r="312" spans="1:3">
      <c r="A312" s="55"/>
      <c r="B312" s="55"/>
      <c r="C312" s="55"/>
    </row>
    <row r="313" spans="1:3">
      <c r="A313" s="55"/>
      <c r="B313" s="55"/>
      <c r="C313" s="55"/>
    </row>
    <row r="314" spans="1:3">
      <c r="A314" s="55"/>
      <c r="B314" s="55"/>
      <c r="C314" s="55"/>
    </row>
    <row r="315" spans="1:3">
      <c r="A315" s="55"/>
      <c r="B315" s="55"/>
      <c r="C315" s="55"/>
    </row>
    <row r="316" spans="1:3">
      <c r="A316" s="55"/>
      <c r="B316" s="55"/>
      <c r="C316" s="55"/>
    </row>
    <row r="317" spans="1:3">
      <c r="A317" s="55"/>
      <c r="B317" s="55"/>
      <c r="C317" s="55"/>
    </row>
    <row r="318" spans="1:3">
      <c r="A318" s="55"/>
      <c r="B318" s="55"/>
      <c r="C318" s="55"/>
    </row>
    <row r="319" spans="1:3">
      <c r="A319" s="55"/>
      <c r="B319" s="55"/>
      <c r="C319" s="55"/>
    </row>
    <row r="320" spans="1:3">
      <c r="A320" s="55"/>
      <c r="B320" s="55"/>
      <c r="C320" s="55"/>
    </row>
    <row r="321" spans="1:3">
      <c r="A321" s="55"/>
      <c r="B321" s="55"/>
      <c r="C321" s="55"/>
    </row>
    <row r="322" spans="1:3">
      <c r="A322" s="55"/>
      <c r="B322" s="55"/>
      <c r="C322" s="55"/>
    </row>
    <row r="323" spans="1:3">
      <c r="A323" s="55"/>
      <c r="B323" s="55"/>
      <c r="C323" s="55"/>
    </row>
    <row r="324" spans="1:3">
      <c r="A324" s="55"/>
      <c r="B324" s="55"/>
      <c r="C324" s="55"/>
    </row>
    <row r="325" spans="1:3">
      <c r="A325" s="55"/>
      <c r="B325" s="55"/>
      <c r="C325" s="55"/>
    </row>
    <row r="326" spans="1:3">
      <c r="A326" s="55"/>
      <c r="B326" s="55"/>
      <c r="C326" s="55"/>
    </row>
    <row r="327" spans="1:3">
      <c r="A327" s="55"/>
      <c r="B327" s="55"/>
      <c r="C327" s="55"/>
    </row>
    <row r="328" spans="1:3">
      <c r="A328" s="55"/>
      <c r="B328" s="55"/>
      <c r="C328" s="55"/>
    </row>
    <row r="329" spans="1:3">
      <c r="A329" s="55"/>
      <c r="B329" s="55"/>
      <c r="C329" s="55"/>
    </row>
    <row r="330" spans="1:3">
      <c r="A330" s="55"/>
      <c r="B330" s="55"/>
      <c r="C330" s="55"/>
    </row>
    <row r="331" spans="1:3">
      <c r="A331" s="55"/>
      <c r="B331" s="55"/>
      <c r="C331" s="55"/>
    </row>
    <row r="332" spans="1:3">
      <c r="A332" s="55"/>
      <c r="B332" s="55"/>
      <c r="C332" s="55"/>
    </row>
    <row r="333" spans="1:3">
      <c r="A333" s="55"/>
      <c r="B333" s="55"/>
      <c r="C333" s="55"/>
    </row>
    <row r="334" spans="1:3">
      <c r="A334" s="55"/>
      <c r="B334" s="55"/>
      <c r="C334" s="55"/>
    </row>
    <row r="335" spans="1:3">
      <c r="A335" s="55"/>
      <c r="B335" s="55"/>
      <c r="C335" s="55"/>
    </row>
    <row r="336" spans="1:3">
      <c r="A336" s="55"/>
      <c r="B336" s="55"/>
      <c r="C336" s="55"/>
    </row>
    <row r="337" spans="1:3">
      <c r="A337" s="55"/>
      <c r="B337" s="55"/>
      <c r="C337" s="55"/>
    </row>
    <row r="338" spans="1:3">
      <c r="A338" s="55"/>
      <c r="B338" s="55"/>
      <c r="C338" s="55"/>
    </row>
    <row r="339" spans="1:3">
      <c r="A339" s="55"/>
      <c r="B339" s="55"/>
      <c r="C339" s="55"/>
    </row>
    <row r="340" spans="1:3">
      <c r="A340" s="55"/>
      <c r="B340" s="55"/>
      <c r="C340" s="55"/>
    </row>
    <row r="341" spans="1:3">
      <c r="A341" s="55"/>
      <c r="B341" s="55"/>
      <c r="C341" s="55"/>
    </row>
    <row r="342" spans="1:3">
      <c r="A342" s="55"/>
      <c r="B342" s="55"/>
      <c r="C342" s="55"/>
    </row>
    <row r="343" spans="1:3">
      <c r="A343" s="55"/>
      <c r="B343" s="55"/>
      <c r="C343" s="55"/>
    </row>
    <row r="344" spans="1:3">
      <c r="A344" s="55"/>
      <c r="B344" s="55"/>
      <c r="C344" s="55"/>
    </row>
    <row r="345" spans="1:3">
      <c r="A345" s="55"/>
      <c r="B345" s="55"/>
      <c r="C345" s="55"/>
    </row>
    <row r="346" spans="1:3">
      <c r="A346" s="55"/>
      <c r="B346" s="55"/>
      <c r="C346" s="55"/>
    </row>
    <row r="347" spans="1:3">
      <c r="A347" s="55"/>
      <c r="B347" s="55"/>
      <c r="C347" s="55"/>
    </row>
    <row r="348" spans="1:3">
      <c r="A348" s="55"/>
      <c r="B348" s="55"/>
      <c r="C348" s="55"/>
    </row>
    <row r="349" spans="1:3">
      <c r="A349" s="55"/>
      <c r="B349" s="55"/>
      <c r="C349" s="55"/>
    </row>
    <row r="350" spans="1:3">
      <c r="A350" s="55"/>
      <c r="B350" s="55"/>
      <c r="C350" s="55"/>
    </row>
    <row r="351" spans="1:3">
      <c r="A351" s="55"/>
      <c r="B351" s="55"/>
      <c r="C351" s="55"/>
    </row>
    <row r="352" spans="1:3">
      <c r="A352" s="55"/>
      <c r="B352" s="55"/>
      <c r="C352" s="55"/>
    </row>
    <row r="353" spans="1:3">
      <c r="A353" s="55"/>
      <c r="B353" s="55"/>
      <c r="C353" s="55"/>
    </row>
    <row r="354" spans="1:3">
      <c r="A354" s="55"/>
      <c r="B354" s="55"/>
      <c r="C354" s="55"/>
    </row>
    <row r="355" spans="1:3">
      <c r="A355" s="55"/>
      <c r="B355" s="55"/>
      <c r="C355" s="55"/>
    </row>
    <row r="356" spans="1:3">
      <c r="A356" s="55"/>
      <c r="B356" s="55"/>
      <c r="C356" s="55"/>
    </row>
    <row r="357" spans="1:3">
      <c r="A357" s="55"/>
      <c r="B357" s="55"/>
      <c r="C357" s="55"/>
    </row>
    <row r="358" spans="1:3">
      <c r="A358" s="55"/>
      <c r="B358" s="55"/>
      <c r="C358" s="55"/>
    </row>
    <row r="359" spans="1:3">
      <c r="A359" s="55"/>
      <c r="B359" s="55"/>
      <c r="C359" s="55"/>
    </row>
    <row r="360" spans="1:3">
      <c r="A360" s="55"/>
      <c r="B360" s="55"/>
      <c r="C360" s="55"/>
    </row>
    <row r="361" spans="1:3">
      <c r="A361" s="55"/>
      <c r="B361" s="55"/>
      <c r="C361" s="55"/>
    </row>
    <row r="362" spans="1:3">
      <c r="A362" s="55"/>
      <c r="B362" s="55"/>
      <c r="C362" s="55"/>
    </row>
    <row r="363" spans="1:3">
      <c r="A363" s="55"/>
      <c r="B363" s="55"/>
      <c r="C363" s="55"/>
    </row>
    <row r="364" spans="1:3">
      <c r="A364" s="55"/>
      <c r="B364" s="55"/>
      <c r="C364" s="55"/>
    </row>
    <row r="365" spans="1:3">
      <c r="A365" s="55"/>
      <c r="B365" s="55"/>
      <c r="C365" s="55"/>
    </row>
    <row r="366" spans="1:3">
      <c r="A366" s="55"/>
      <c r="B366" s="55"/>
      <c r="C366" s="55"/>
    </row>
    <row r="367" spans="1:3">
      <c r="A367" s="55"/>
      <c r="B367" s="55"/>
      <c r="C367" s="55"/>
    </row>
    <row r="368" spans="1:3">
      <c r="A368" s="55"/>
      <c r="B368" s="55"/>
      <c r="C368" s="55"/>
    </row>
    <row r="369" spans="1:3">
      <c r="A369" s="55"/>
      <c r="B369" s="55"/>
      <c r="C369" s="55"/>
    </row>
    <row r="370" spans="1:3">
      <c r="A370" s="55"/>
      <c r="B370" s="55"/>
      <c r="C370" s="55"/>
    </row>
    <row r="371" spans="1:3">
      <c r="A371" s="55"/>
      <c r="B371" s="55"/>
      <c r="C371" s="55"/>
    </row>
    <row r="372" spans="1:3">
      <c r="A372" s="55"/>
      <c r="B372" s="55"/>
      <c r="C372" s="55"/>
    </row>
    <row r="373" spans="1:3">
      <c r="A373" s="55"/>
      <c r="B373" s="55"/>
      <c r="C373" s="55"/>
    </row>
    <row r="374" spans="1:3">
      <c r="A374" s="55"/>
      <c r="B374" s="55"/>
      <c r="C374" s="55"/>
    </row>
    <row r="375" spans="1:3">
      <c r="A375" s="55"/>
      <c r="B375" s="55"/>
      <c r="C375" s="55"/>
    </row>
    <row r="376" spans="1:3">
      <c r="A376" s="55"/>
      <c r="B376" s="55"/>
      <c r="C376" s="55"/>
    </row>
    <row r="377" spans="1:3">
      <c r="A377" s="55"/>
      <c r="B377" s="55"/>
      <c r="C377" s="55"/>
    </row>
    <row r="378" spans="1:3">
      <c r="A378" s="55"/>
      <c r="B378" s="55"/>
      <c r="C378" s="55"/>
    </row>
    <row r="379" spans="1:3">
      <c r="A379" s="55"/>
      <c r="B379" s="55"/>
      <c r="C379" s="55"/>
    </row>
    <row r="380" spans="1:3">
      <c r="A380" s="55"/>
      <c r="B380" s="55"/>
      <c r="C380" s="55"/>
    </row>
    <row r="381" spans="1:3">
      <c r="A381" s="55"/>
      <c r="B381" s="55"/>
      <c r="C381" s="55"/>
    </row>
    <row r="382" spans="1:3">
      <c r="A382" s="55"/>
      <c r="B382" s="55"/>
      <c r="C382" s="55"/>
    </row>
    <row r="383" spans="1:3">
      <c r="A383" s="55"/>
      <c r="B383" s="55"/>
      <c r="C383" s="55"/>
    </row>
    <row r="384" spans="1:3">
      <c r="A384" s="55"/>
      <c r="B384" s="55"/>
      <c r="C384" s="55"/>
    </row>
    <row r="385" spans="1:3">
      <c r="A385" s="55"/>
      <c r="B385" s="55"/>
      <c r="C385" s="55"/>
    </row>
    <row r="386" spans="1:3">
      <c r="A386" s="55"/>
      <c r="B386" s="55"/>
      <c r="C386" s="55"/>
    </row>
    <row r="387" spans="1:3">
      <c r="A387" s="55"/>
      <c r="B387" s="55"/>
      <c r="C387" s="55"/>
    </row>
    <row r="388" spans="1:3">
      <c r="A388" s="55"/>
      <c r="B388" s="55"/>
      <c r="C388" s="55"/>
    </row>
    <row r="389" spans="1:3">
      <c r="A389" s="55"/>
      <c r="B389" s="55"/>
      <c r="C389" s="55"/>
    </row>
    <row r="390" spans="1:3">
      <c r="A390" s="55"/>
      <c r="B390" s="55"/>
      <c r="C390" s="55"/>
    </row>
    <row r="391" spans="1:3">
      <c r="A391" s="55"/>
      <c r="B391" s="55"/>
      <c r="C391" s="55"/>
    </row>
    <row r="392" spans="1:3">
      <c r="A392" s="55"/>
      <c r="B392" s="55"/>
      <c r="C392" s="55"/>
    </row>
    <row r="393" spans="1:3">
      <c r="A393" s="55"/>
      <c r="B393" s="55"/>
      <c r="C393" s="55"/>
    </row>
    <row r="394" spans="1:3">
      <c r="A394" s="55"/>
      <c r="B394" s="55"/>
      <c r="C394" s="55"/>
    </row>
    <row r="395" spans="1:3">
      <c r="A395" s="55"/>
      <c r="B395" s="55"/>
      <c r="C395" s="55"/>
    </row>
    <row r="396" spans="1:3">
      <c r="A396" s="55"/>
      <c r="B396" s="55"/>
      <c r="C396" s="55"/>
    </row>
    <row r="397" spans="1:3">
      <c r="A397" s="55"/>
      <c r="B397" s="55"/>
      <c r="C397" s="55"/>
    </row>
    <row r="398" spans="1:3">
      <c r="A398" s="55"/>
      <c r="B398" s="55"/>
      <c r="C398" s="55"/>
    </row>
    <row r="399" spans="1:3">
      <c r="A399" s="55"/>
      <c r="B399" s="55"/>
      <c r="C399" s="55"/>
    </row>
    <row r="400" spans="1:3">
      <c r="A400" s="55"/>
      <c r="B400" s="55"/>
      <c r="C400" s="55"/>
    </row>
    <row r="401" spans="1:3">
      <c r="A401" s="55"/>
      <c r="B401" s="55"/>
      <c r="C401" s="55"/>
    </row>
    <row r="402" spans="1:3">
      <c r="A402" s="55"/>
      <c r="B402" s="55"/>
      <c r="C402" s="55"/>
    </row>
    <row r="403" spans="1:3">
      <c r="A403" s="55"/>
      <c r="B403" s="55"/>
      <c r="C403" s="55"/>
    </row>
    <row r="404" spans="1:3">
      <c r="A404" s="55"/>
      <c r="B404" s="55"/>
      <c r="C404" s="55"/>
    </row>
    <row r="405" spans="1:3">
      <c r="A405" s="55"/>
      <c r="B405" s="55"/>
      <c r="C405" s="55"/>
    </row>
    <row r="406" spans="1:3">
      <c r="A406" s="55"/>
      <c r="B406" s="55"/>
      <c r="C406" s="55"/>
    </row>
    <row r="407" spans="1:3">
      <c r="A407" s="55"/>
      <c r="B407" s="55"/>
      <c r="C407" s="55"/>
    </row>
    <row r="408" spans="1:3">
      <c r="A408" s="55"/>
      <c r="B408" s="55"/>
      <c r="C408" s="55"/>
    </row>
    <row r="409" spans="1:3">
      <c r="A409" s="55"/>
      <c r="B409" s="55"/>
      <c r="C409" s="55"/>
    </row>
    <row r="410" spans="1:3">
      <c r="A410" s="55"/>
      <c r="B410" s="55"/>
      <c r="C410" s="55"/>
    </row>
    <row r="411" spans="1:3">
      <c r="A411" s="55"/>
      <c r="B411" s="55"/>
      <c r="C411" s="55"/>
    </row>
    <row r="412" spans="1:3">
      <c r="A412" s="55"/>
      <c r="B412" s="55"/>
      <c r="C412" s="55"/>
    </row>
    <row r="413" spans="1:3">
      <c r="A413" s="55"/>
      <c r="B413" s="55"/>
      <c r="C413" s="55"/>
    </row>
    <row r="414" spans="1:3">
      <c r="A414" s="55"/>
      <c r="B414" s="55"/>
      <c r="C414" s="55"/>
    </row>
    <row r="415" spans="1:3">
      <c r="A415" s="55"/>
      <c r="B415" s="55"/>
      <c r="C415" s="55"/>
    </row>
    <row r="416" spans="1:3">
      <c r="A416" s="55"/>
      <c r="B416" s="55"/>
      <c r="C416" s="55"/>
    </row>
    <row r="417" spans="1:3">
      <c r="A417" s="55"/>
      <c r="B417" s="55"/>
      <c r="C417" s="55"/>
    </row>
    <row r="418" spans="1:3">
      <c r="A418" s="55"/>
      <c r="B418" s="55"/>
      <c r="C418" s="55"/>
    </row>
    <row r="419" spans="1:3">
      <c r="A419" s="55"/>
      <c r="B419" s="55"/>
      <c r="C419" s="55"/>
    </row>
    <row r="420" spans="1:3">
      <c r="A420" s="55"/>
      <c r="B420" s="55"/>
      <c r="C420" s="55"/>
    </row>
    <row r="421" spans="1:3">
      <c r="A421" s="55"/>
      <c r="B421" s="55"/>
      <c r="C421" s="55"/>
    </row>
    <row r="422" spans="1:3">
      <c r="A422" s="55"/>
      <c r="B422" s="55"/>
      <c r="C422" s="55"/>
    </row>
    <row r="423" spans="1:3">
      <c r="A423" s="55"/>
      <c r="B423" s="55"/>
      <c r="C423" s="55"/>
    </row>
    <row r="424" spans="1:3">
      <c r="A424" s="55"/>
      <c r="B424" s="55"/>
      <c r="C424" s="55"/>
    </row>
    <row r="425" spans="1:3">
      <c r="A425" s="55"/>
      <c r="B425" s="55"/>
      <c r="C425" s="55"/>
    </row>
    <row r="426" spans="1:3">
      <c r="A426" s="55"/>
      <c r="B426" s="55"/>
      <c r="C426" s="55"/>
    </row>
    <row r="427" spans="1:3">
      <c r="A427" s="55"/>
      <c r="B427" s="55"/>
      <c r="C427" s="55"/>
    </row>
    <row r="428" spans="1:3">
      <c r="A428" s="55"/>
      <c r="B428" s="55"/>
      <c r="C428" s="55"/>
    </row>
    <row r="429" spans="1:3">
      <c r="A429" s="55"/>
      <c r="B429" s="55"/>
      <c r="C429" s="55"/>
    </row>
    <row r="430" spans="1:3">
      <c r="A430" s="55"/>
      <c r="B430" s="55"/>
      <c r="C430" s="55"/>
    </row>
    <row r="431" spans="1:3">
      <c r="A431" s="55"/>
      <c r="B431" s="55"/>
      <c r="C431" s="55"/>
    </row>
    <row r="432" spans="1:3">
      <c r="A432" s="55"/>
      <c r="B432" s="55"/>
      <c r="C432" s="55"/>
    </row>
    <row r="433" spans="1:3">
      <c r="A433" s="55"/>
      <c r="B433" s="55"/>
      <c r="C433" s="55"/>
    </row>
    <row r="434" spans="1:3">
      <c r="A434" s="55"/>
      <c r="B434" s="55"/>
      <c r="C434" s="55"/>
    </row>
    <row r="435" spans="1:3">
      <c r="A435" s="55"/>
      <c r="B435" s="55"/>
      <c r="C435" s="55"/>
    </row>
    <row r="436" spans="1:3">
      <c r="A436" s="55"/>
      <c r="B436" s="55"/>
      <c r="C436" s="55"/>
    </row>
    <row r="437" spans="1:3">
      <c r="A437" s="55"/>
      <c r="B437" s="55"/>
      <c r="C437" s="55"/>
    </row>
    <row r="438" spans="1:3">
      <c r="A438" s="55"/>
      <c r="B438" s="55"/>
      <c r="C438" s="55"/>
    </row>
    <row r="439" spans="1:3">
      <c r="A439" s="55"/>
      <c r="B439" s="55"/>
      <c r="C439" s="55"/>
    </row>
    <row r="440" spans="1:3">
      <c r="A440" s="55"/>
      <c r="B440" s="55"/>
      <c r="C440" s="55"/>
    </row>
    <row r="441" spans="1:3">
      <c r="A441" s="55"/>
      <c r="B441" s="55"/>
      <c r="C441" s="55"/>
    </row>
    <row r="442" spans="1:3">
      <c r="A442" s="55"/>
      <c r="B442" s="55"/>
      <c r="C442" s="55"/>
    </row>
    <row r="443" spans="1:3">
      <c r="A443" s="55"/>
      <c r="B443" s="55"/>
      <c r="C443" s="55"/>
    </row>
    <row r="444" spans="1:3">
      <c r="A444" s="55"/>
      <c r="B444" s="55"/>
      <c r="C444" s="55"/>
    </row>
    <row r="445" spans="1:3">
      <c r="A445" s="55"/>
      <c r="B445" s="55"/>
      <c r="C445" s="55"/>
    </row>
    <row r="446" spans="1:3">
      <c r="A446" s="55"/>
      <c r="B446" s="55"/>
      <c r="C446" s="55"/>
    </row>
    <row r="447" spans="1:3">
      <c r="A447" s="55"/>
      <c r="B447" s="55"/>
      <c r="C447" s="55"/>
    </row>
    <row r="448" spans="1:3">
      <c r="A448" s="55"/>
      <c r="B448" s="55"/>
      <c r="C448" s="55"/>
    </row>
    <row r="449" spans="1:3">
      <c r="A449" s="55"/>
      <c r="B449" s="55"/>
      <c r="C449" s="55"/>
    </row>
    <row r="450" spans="1:3">
      <c r="A450" s="55"/>
      <c r="B450" s="55"/>
      <c r="C450" s="55"/>
    </row>
    <row r="451" spans="1:3">
      <c r="A451" s="55"/>
      <c r="B451" s="55"/>
      <c r="C451" s="55"/>
    </row>
    <row r="452" spans="1:3">
      <c r="A452" s="55"/>
      <c r="B452" s="55"/>
      <c r="C452" s="55"/>
    </row>
    <row r="453" spans="1:3">
      <c r="A453" s="55"/>
      <c r="B453" s="55"/>
      <c r="C453" s="55"/>
    </row>
    <row r="454" spans="1:3">
      <c r="A454" s="55"/>
      <c r="B454" s="55"/>
      <c r="C454" s="55"/>
    </row>
    <row r="455" spans="1:3">
      <c r="A455" s="55"/>
      <c r="B455" s="55"/>
      <c r="C455" s="55"/>
    </row>
    <row r="456" spans="1:3">
      <c r="A456" s="55"/>
      <c r="B456" s="55"/>
      <c r="C456" s="55"/>
    </row>
    <row r="457" spans="1:3">
      <c r="A457" s="55"/>
      <c r="B457" s="55"/>
      <c r="C457" s="55"/>
    </row>
    <row r="458" spans="1:3">
      <c r="A458" s="55"/>
      <c r="B458" s="55"/>
      <c r="C458" s="55"/>
    </row>
    <row r="459" spans="1:3">
      <c r="A459" s="55"/>
      <c r="B459" s="55"/>
      <c r="C459" s="55"/>
    </row>
    <row r="460" spans="1:3">
      <c r="A460" s="55"/>
      <c r="B460" s="55"/>
      <c r="C460" s="55"/>
    </row>
    <row r="461" spans="1:3">
      <c r="A461" s="55"/>
      <c r="B461" s="55"/>
      <c r="C461" s="55"/>
    </row>
    <row r="462" spans="1:3">
      <c r="A462" s="55"/>
      <c r="B462" s="55"/>
      <c r="C462" s="55"/>
    </row>
    <row r="463" spans="1:3">
      <c r="A463" s="55"/>
      <c r="B463" s="55"/>
      <c r="C463" s="55"/>
    </row>
    <row r="464" spans="1:3">
      <c r="A464" s="55"/>
      <c r="B464" s="55"/>
      <c r="C464" s="55"/>
    </row>
    <row r="465" spans="1:3">
      <c r="A465" s="55"/>
      <c r="B465" s="55"/>
      <c r="C465" s="55"/>
    </row>
    <row r="466" spans="1:3">
      <c r="A466" s="55"/>
      <c r="B466" s="55"/>
      <c r="C466" s="55"/>
    </row>
    <row r="467" spans="1:3">
      <c r="A467" s="55"/>
      <c r="B467" s="55"/>
      <c r="C467" s="55"/>
    </row>
    <row r="468" spans="1:3">
      <c r="A468" s="55"/>
      <c r="B468" s="55"/>
      <c r="C468" s="55"/>
    </row>
    <row r="469" spans="1:3">
      <c r="A469" s="55"/>
      <c r="B469" s="55"/>
      <c r="C469" s="55"/>
    </row>
    <row r="470" spans="1:3">
      <c r="A470" s="55"/>
      <c r="B470" s="55"/>
      <c r="C470" s="55"/>
    </row>
    <row r="471" spans="1:3">
      <c r="A471" s="55"/>
      <c r="B471" s="55"/>
      <c r="C471" s="55"/>
    </row>
    <row r="472" spans="1:3">
      <c r="A472" s="55"/>
      <c r="B472" s="55"/>
      <c r="C472" s="55"/>
    </row>
    <row r="473" spans="1:3">
      <c r="A473" s="55"/>
      <c r="B473" s="55"/>
      <c r="C473" s="55"/>
    </row>
    <row r="474" spans="1:3">
      <c r="A474" s="55"/>
      <c r="B474" s="55"/>
      <c r="C474" s="55"/>
    </row>
    <row r="475" spans="1:3">
      <c r="A475" s="55"/>
      <c r="B475" s="55"/>
      <c r="C475" s="55"/>
    </row>
    <row r="476" spans="1:3">
      <c r="A476" s="55"/>
      <c r="B476" s="55"/>
      <c r="C476" s="55"/>
    </row>
    <row r="477" spans="1:3">
      <c r="A477" s="55"/>
      <c r="B477" s="55"/>
      <c r="C477" s="55"/>
    </row>
    <row r="478" spans="1:3">
      <c r="A478" s="55"/>
      <c r="B478" s="55"/>
      <c r="C478" s="55"/>
    </row>
    <row r="479" spans="1:3">
      <c r="A479" s="55"/>
      <c r="B479" s="55"/>
      <c r="C479" s="55"/>
    </row>
    <row r="480" spans="1:3">
      <c r="A480" s="55"/>
      <c r="B480" s="55"/>
      <c r="C480" s="55"/>
    </row>
    <row r="481" spans="1:3">
      <c r="A481" s="55"/>
      <c r="B481" s="55"/>
      <c r="C481" s="55"/>
    </row>
    <row r="482" spans="1:3">
      <c r="A482" s="55"/>
      <c r="B482" s="55"/>
      <c r="C482" s="55"/>
    </row>
    <row r="483" spans="1:3">
      <c r="A483" s="55"/>
      <c r="B483" s="55"/>
      <c r="C483" s="55"/>
    </row>
    <row r="484" spans="1:3">
      <c r="A484" s="55"/>
      <c r="B484" s="55"/>
      <c r="C484" s="55"/>
    </row>
    <row r="485" spans="1:3">
      <c r="A485" s="55"/>
      <c r="B485" s="55"/>
      <c r="C485" s="55"/>
    </row>
    <row r="486" spans="1:3">
      <c r="A486" s="55"/>
      <c r="B486" s="55"/>
      <c r="C486" s="55"/>
    </row>
    <row r="487" spans="1:3">
      <c r="A487" s="55"/>
      <c r="B487" s="55"/>
      <c r="C487" s="55"/>
    </row>
    <row r="488" spans="1:3">
      <c r="A488" s="55"/>
      <c r="B488" s="55"/>
      <c r="C488" s="55"/>
    </row>
    <row r="489" spans="1:3">
      <c r="A489" s="55"/>
      <c r="B489" s="55"/>
      <c r="C489" s="55"/>
    </row>
    <row r="490" spans="1:3">
      <c r="A490" s="55"/>
      <c r="B490" s="55"/>
      <c r="C490" s="55"/>
    </row>
    <row r="491" spans="1:3">
      <c r="A491" s="55"/>
      <c r="B491" s="55"/>
      <c r="C491" s="55"/>
    </row>
    <row r="492" spans="1:3">
      <c r="A492" s="55"/>
      <c r="B492" s="55"/>
      <c r="C492" s="55"/>
    </row>
    <row r="493" spans="1:3">
      <c r="A493" s="55"/>
      <c r="B493" s="55"/>
      <c r="C493" s="55"/>
    </row>
    <row r="494" spans="1:3">
      <c r="A494" s="55"/>
      <c r="B494" s="55"/>
      <c r="C494" s="55"/>
    </row>
    <row r="495" spans="1:3">
      <c r="A495" s="55"/>
      <c r="B495" s="55"/>
      <c r="C495" s="55"/>
    </row>
    <row r="496" spans="1:3">
      <c r="A496" s="55"/>
      <c r="B496" s="55"/>
      <c r="C496" s="55"/>
    </row>
    <row r="497" spans="1:3">
      <c r="A497" s="55"/>
      <c r="B497" s="55"/>
      <c r="C497" s="55"/>
    </row>
    <row r="498" spans="1:3">
      <c r="A498" s="55"/>
      <c r="B498" s="55"/>
      <c r="C498" s="55"/>
    </row>
    <row r="499" spans="1:3">
      <c r="A499" s="55"/>
      <c r="B499" s="55"/>
      <c r="C499" s="55"/>
    </row>
    <row r="500" spans="1:3">
      <c r="A500" s="55"/>
      <c r="B500" s="55"/>
      <c r="C500" s="55"/>
    </row>
    <row r="501" spans="1:3">
      <c r="A501" s="55"/>
      <c r="B501" s="55"/>
      <c r="C501" s="55"/>
    </row>
    <row r="502" spans="1:3">
      <c r="A502" s="55"/>
      <c r="B502" s="55"/>
      <c r="C502" s="55"/>
    </row>
    <row r="503" spans="1:3">
      <c r="A503" s="55"/>
      <c r="B503" s="55"/>
      <c r="C503" s="55"/>
    </row>
    <row r="504" spans="1:3">
      <c r="A504" s="55"/>
      <c r="B504" s="55"/>
      <c r="C504" s="55"/>
    </row>
    <row r="505" spans="1:3">
      <c r="A505" s="55"/>
      <c r="B505" s="55"/>
      <c r="C505" s="55"/>
    </row>
    <row r="506" spans="1:3">
      <c r="A506" s="55"/>
      <c r="B506" s="55"/>
      <c r="C506" s="55"/>
    </row>
    <row r="507" spans="1:3">
      <c r="A507" s="55"/>
      <c r="B507" s="55"/>
      <c r="C507" s="55"/>
    </row>
    <row r="508" spans="1:3">
      <c r="A508" s="55"/>
      <c r="B508" s="55"/>
      <c r="C508" s="55"/>
    </row>
    <row r="509" spans="1:3">
      <c r="A509" s="55"/>
      <c r="B509" s="55"/>
      <c r="C509" s="55"/>
    </row>
    <row r="510" spans="1:3">
      <c r="A510" s="55"/>
      <c r="B510" s="55"/>
      <c r="C510" s="55"/>
    </row>
    <row r="511" spans="1:3">
      <c r="A511" s="55"/>
      <c r="B511" s="55"/>
      <c r="C511" s="55"/>
    </row>
    <row r="512" spans="1:3">
      <c r="A512" s="55"/>
      <c r="B512" s="55"/>
      <c r="C512" s="55"/>
    </row>
    <row r="513" spans="1:3">
      <c r="A513" s="55"/>
      <c r="B513" s="55"/>
      <c r="C513" s="55"/>
    </row>
    <row r="514" spans="1:3">
      <c r="A514" s="55"/>
      <c r="B514" s="55"/>
      <c r="C514" s="55"/>
    </row>
    <row r="515" spans="1:3">
      <c r="A515" s="55"/>
      <c r="B515" s="55"/>
      <c r="C515" s="55"/>
    </row>
    <row r="516" spans="1:3">
      <c r="A516" s="55"/>
      <c r="B516" s="55"/>
      <c r="C516" s="55"/>
    </row>
    <row r="517" spans="1:3">
      <c r="A517" s="55"/>
      <c r="B517" s="55"/>
      <c r="C517" s="55"/>
    </row>
    <row r="518" spans="1:3">
      <c r="A518" s="55"/>
      <c r="B518" s="55"/>
      <c r="C518" s="55"/>
    </row>
    <row r="519" spans="1:3">
      <c r="A519" s="55"/>
      <c r="B519" s="55"/>
      <c r="C519" s="55"/>
    </row>
    <row r="520" spans="1:3">
      <c r="A520" s="55"/>
      <c r="B520" s="55"/>
      <c r="C520" s="55"/>
    </row>
    <row r="521" spans="1:3">
      <c r="A521" s="55"/>
      <c r="B521" s="55"/>
      <c r="C521" s="55"/>
    </row>
    <row r="522" spans="1:3">
      <c r="A522" s="55"/>
      <c r="B522" s="55"/>
      <c r="C522" s="55"/>
    </row>
    <row r="523" spans="1:3">
      <c r="A523" s="55"/>
      <c r="B523" s="55"/>
      <c r="C523" s="55"/>
    </row>
    <row r="524" spans="1:3">
      <c r="A524" s="55"/>
      <c r="B524" s="55"/>
      <c r="C524" s="55"/>
    </row>
    <row r="525" spans="1:3">
      <c r="A525" s="55"/>
      <c r="B525" s="55"/>
      <c r="C525" s="55"/>
    </row>
    <row r="526" spans="1:3">
      <c r="A526" s="55"/>
      <c r="B526" s="55"/>
      <c r="C526" s="55"/>
    </row>
    <row r="527" spans="1:3">
      <c r="A527" s="55"/>
      <c r="B527" s="55"/>
      <c r="C527" s="55"/>
    </row>
    <row r="528" spans="1:3">
      <c r="A528" s="55"/>
      <c r="B528" s="55"/>
      <c r="C528" s="55"/>
    </row>
    <row r="529" spans="1:3">
      <c r="A529" s="55"/>
      <c r="B529" s="55"/>
      <c r="C529" s="55"/>
    </row>
    <row r="530" spans="1:3">
      <c r="A530" s="55"/>
      <c r="B530" s="55"/>
      <c r="C530" s="55"/>
    </row>
    <row r="531" spans="1:3">
      <c r="A531" s="55"/>
      <c r="B531" s="55"/>
      <c r="C531" s="55"/>
    </row>
    <row r="532" spans="1:3">
      <c r="A532" s="55"/>
      <c r="B532" s="55"/>
      <c r="C532" s="55"/>
    </row>
    <row r="533" spans="1:3">
      <c r="A533" s="55"/>
      <c r="B533" s="55"/>
      <c r="C533" s="55"/>
    </row>
    <row r="534" spans="1:3">
      <c r="A534" s="55"/>
      <c r="B534" s="55"/>
      <c r="C534" s="55"/>
    </row>
    <row r="535" spans="1:3">
      <c r="A535" s="55"/>
      <c r="B535" s="55"/>
      <c r="C535" s="55"/>
    </row>
    <row r="536" spans="1:3">
      <c r="A536" s="55"/>
      <c r="B536" s="55"/>
      <c r="C536" s="55"/>
    </row>
    <row r="537" spans="1:3">
      <c r="A537" s="55"/>
      <c r="B537" s="55"/>
      <c r="C537" s="55"/>
    </row>
    <row r="538" spans="1:3">
      <c r="A538" s="55"/>
      <c r="B538" s="55"/>
      <c r="C538" s="55"/>
    </row>
    <row r="539" spans="1:3">
      <c r="A539" s="55"/>
      <c r="B539" s="55"/>
      <c r="C539" s="55"/>
    </row>
    <row r="540" spans="1:3">
      <c r="A540" s="55"/>
      <c r="B540" s="55"/>
      <c r="C540" s="55"/>
    </row>
    <row r="541" spans="1:3">
      <c r="A541" s="55"/>
      <c r="B541" s="55"/>
      <c r="C541" s="55"/>
    </row>
    <row r="542" spans="1:3">
      <c r="A542" s="55"/>
      <c r="B542" s="55"/>
      <c r="C542" s="55"/>
    </row>
    <row r="543" spans="1:3">
      <c r="A543" s="55"/>
      <c r="B543" s="55"/>
      <c r="C543" s="55"/>
    </row>
    <row r="544" spans="1:3">
      <c r="A544" s="55"/>
      <c r="B544" s="55"/>
      <c r="C544" s="55"/>
    </row>
    <row r="545" spans="1:3">
      <c r="A545" s="55"/>
      <c r="B545" s="55"/>
      <c r="C545" s="55"/>
    </row>
    <row r="546" spans="1:3">
      <c r="A546" s="55"/>
      <c r="B546" s="55"/>
      <c r="C546" s="55"/>
    </row>
    <row r="547" spans="1:3">
      <c r="A547" s="55"/>
      <c r="B547" s="55"/>
      <c r="C547" s="55"/>
    </row>
    <row r="548" spans="1:3">
      <c r="A548" s="55"/>
      <c r="B548" s="55"/>
      <c r="C548" s="55"/>
    </row>
    <row r="549" spans="1:3">
      <c r="A549" s="55"/>
      <c r="B549" s="55"/>
      <c r="C549" s="55"/>
    </row>
    <row r="550" spans="1:3">
      <c r="A550" s="55"/>
      <c r="B550" s="55"/>
      <c r="C550" s="55"/>
    </row>
    <row r="551" spans="1:3">
      <c r="A551" s="55"/>
      <c r="B551" s="55"/>
      <c r="C551" s="55"/>
    </row>
    <row r="552" spans="1:3">
      <c r="A552" s="55"/>
      <c r="B552" s="55"/>
      <c r="C552" s="55"/>
    </row>
    <row r="553" spans="1:3">
      <c r="A553" s="55"/>
      <c r="B553" s="55"/>
      <c r="C553" s="55"/>
    </row>
    <row r="554" spans="1:3">
      <c r="A554" s="55"/>
      <c r="B554" s="55"/>
      <c r="C554" s="55"/>
    </row>
    <row r="555" spans="1:3">
      <c r="A555" s="55"/>
      <c r="B555" s="55"/>
      <c r="C555" s="55"/>
    </row>
    <row r="556" spans="1:3">
      <c r="A556" s="55"/>
      <c r="B556" s="55"/>
      <c r="C556" s="55"/>
    </row>
    <row r="557" spans="1:3">
      <c r="A557" s="55"/>
      <c r="B557" s="55"/>
      <c r="C557" s="55"/>
    </row>
    <row r="558" spans="1:3">
      <c r="A558" s="55"/>
      <c r="B558" s="55"/>
      <c r="C558" s="55"/>
    </row>
    <row r="559" spans="1:3">
      <c r="A559" s="55"/>
      <c r="B559" s="55"/>
      <c r="C559" s="55"/>
    </row>
    <row r="560" spans="1:3">
      <c r="A560" s="55"/>
      <c r="B560" s="55"/>
      <c r="C560" s="55"/>
    </row>
    <row r="561" spans="1:3">
      <c r="A561" s="55"/>
      <c r="B561" s="55"/>
      <c r="C561" s="55"/>
    </row>
    <row r="562" spans="1:3">
      <c r="A562" s="55"/>
      <c r="B562" s="55"/>
      <c r="C562" s="55"/>
    </row>
    <row r="563" spans="1:3">
      <c r="A563" s="55"/>
      <c r="B563" s="55"/>
      <c r="C563" s="55"/>
    </row>
    <row r="564" spans="1:3">
      <c r="A564" s="55"/>
      <c r="B564" s="55"/>
      <c r="C564" s="55"/>
    </row>
    <row r="565" spans="1:3">
      <c r="A565" s="55"/>
      <c r="B565" s="55"/>
      <c r="C565" s="55"/>
    </row>
    <row r="566" spans="1:3">
      <c r="A566" s="55"/>
      <c r="B566" s="55"/>
      <c r="C566" s="55"/>
    </row>
    <row r="567" spans="1:3">
      <c r="A567" s="55"/>
      <c r="B567" s="55"/>
      <c r="C567" s="55"/>
    </row>
    <row r="568" spans="1:3">
      <c r="A568" s="55"/>
      <c r="B568" s="55"/>
      <c r="C568" s="55"/>
    </row>
    <row r="569" spans="1:3">
      <c r="A569" s="55"/>
      <c r="B569" s="55"/>
      <c r="C569" s="55"/>
    </row>
    <row r="570" spans="1:3">
      <c r="A570" s="55"/>
      <c r="B570" s="55"/>
      <c r="C570" s="55"/>
    </row>
    <row r="571" spans="1:3">
      <c r="A571" s="55"/>
      <c r="B571" s="55"/>
      <c r="C571" s="55"/>
    </row>
    <row r="572" spans="1:3">
      <c r="A572" s="55"/>
      <c r="B572" s="55"/>
      <c r="C572" s="55"/>
    </row>
    <row r="573" spans="1:3">
      <c r="A573" s="55"/>
      <c r="B573" s="55"/>
      <c r="C573" s="55"/>
    </row>
    <row r="574" spans="1:3">
      <c r="A574" s="55"/>
      <c r="B574" s="55"/>
      <c r="C574" s="55"/>
    </row>
    <row r="575" spans="1:3">
      <c r="A575" s="55"/>
      <c r="B575" s="55"/>
      <c r="C575" s="55"/>
    </row>
    <row r="576" spans="1:3">
      <c r="A576" s="55"/>
      <c r="B576" s="55"/>
      <c r="C576" s="55"/>
    </row>
    <row r="577" spans="1:3">
      <c r="A577" s="55"/>
      <c r="B577" s="55"/>
      <c r="C577" s="55"/>
    </row>
    <row r="578" spans="1:3">
      <c r="A578" s="55"/>
      <c r="B578" s="55"/>
      <c r="C578" s="55"/>
    </row>
    <row r="579" spans="1:3">
      <c r="A579" s="55"/>
      <c r="B579" s="55"/>
      <c r="C579" s="55"/>
    </row>
    <row r="580" spans="1:3">
      <c r="A580" s="55"/>
      <c r="B580" s="55"/>
      <c r="C580" s="55"/>
    </row>
    <row r="581" spans="1:3">
      <c r="A581" s="55"/>
      <c r="B581" s="55"/>
      <c r="C581" s="55"/>
    </row>
    <row r="582" spans="1:3">
      <c r="A582" s="55"/>
      <c r="B582" s="55"/>
      <c r="C582" s="55"/>
    </row>
    <row r="583" spans="1:3">
      <c r="A583" s="55"/>
      <c r="B583" s="55"/>
      <c r="C583" s="55"/>
    </row>
    <row r="584" spans="1:3">
      <c r="A584" s="55"/>
      <c r="B584" s="55"/>
      <c r="C584" s="55"/>
    </row>
    <row r="585" spans="1:3">
      <c r="A585" s="55"/>
      <c r="B585" s="55"/>
      <c r="C585" s="55"/>
    </row>
    <row r="586" spans="1:3">
      <c r="A586" s="55"/>
      <c r="B586" s="55"/>
      <c r="C586" s="55"/>
    </row>
    <row r="587" spans="1:3">
      <c r="A587" s="55"/>
      <c r="B587" s="55"/>
      <c r="C587" s="55"/>
    </row>
    <row r="588" spans="1:3">
      <c r="A588" s="55"/>
      <c r="B588" s="55"/>
      <c r="C588" s="55"/>
    </row>
    <row r="589" spans="1:3">
      <c r="A589" s="55"/>
      <c r="B589" s="55"/>
      <c r="C589" s="55"/>
    </row>
    <row r="590" spans="1:3">
      <c r="A590" s="55"/>
      <c r="B590" s="55"/>
      <c r="C590" s="55"/>
    </row>
    <row r="591" spans="1:3">
      <c r="A591" s="55"/>
      <c r="B591" s="55"/>
      <c r="C591" s="55"/>
    </row>
    <row r="592" spans="1:3">
      <c r="A592" s="55"/>
      <c r="B592" s="55"/>
      <c r="C592" s="55"/>
    </row>
    <row r="593" spans="1:3">
      <c r="A593" s="55"/>
      <c r="B593" s="55"/>
      <c r="C593" s="55"/>
    </row>
    <row r="594" spans="1:3">
      <c r="A594" s="55"/>
      <c r="B594" s="55"/>
      <c r="C594" s="55"/>
    </row>
    <row r="595" spans="1:3">
      <c r="A595" s="55"/>
      <c r="B595" s="55"/>
      <c r="C595" s="55"/>
    </row>
    <row r="596" spans="1:3">
      <c r="A596" s="55"/>
      <c r="B596" s="55"/>
      <c r="C596" s="55"/>
    </row>
    <row r="597" spans="1:3">
      <c r="A597" s="55"/>
      <c r="B597" s="55"/>
      <c r="C597" s="55"/>
    </row>
    <row r="598" spans="1:3">
      <c r="A598" s="55"/>
      <c r="B598" s="55"/>
      <c r="C598" s="55"/>
    </row>
    <row r="599" spans="1:3">
      <c r="A599" s="55"/>
      <c r="B599" s="55"/>
      <c r="C599" s="55"/>
    </row>
    <row r="600" spans="1:3">
      <c r="A600" s="55"/>
      <c r="B600" s="55"/>
      <c r="C600" s="55"/>
    </row>
    <row r="601" spans="1:3">
      <c r="A601" s="55"/>
      <c r="B601" s="55"/>
      <c r="C601" s="55"/>
    </row>
    <row r="602" spans="1:3">
      <c r="A602" s="55"/>
      <c r="B602" s="55"/>
      <c r="C602" s="55"/>
    </row>
    <row r="603" spans="1:3">
      <c r="A603" s="55"/>
      <c r="B603" s="55"/>
      <c r="C603" s="55"/>
    </row>
    <row r="604" spans="1:3">
      <c r="A604" s="55"/>
      <c r="B604" s="55"/>
      <c r="C604" s="55"/>
    </row>
    <row r="605" spans="1:3">
      <c r="A605" s="55"/>
      <c r="B605" s="55"/>
      <c r="C605" s="55"/>
    </row>
    <row r="606" spans="1:3">
      <c r="A606" s="55"/>
      <c r="B606" s="55"/>
      <c r="C606" s="55"/>
    </row>
    <row r="607" spans="1:3">
      <c r="A607" s="55"/>
      <c r="B607" s="55"/>
      <c r="C607" s="55"/>
    </row>
    <row r="608" spans="1:3">
      <c r="A608" s="55"/>
      <c r="B608" s="55"/>
      <c r="C608" s="55"/>
    </row>
    <row r="609" spans="1:3">
      <c r="A609" s="55"/>
      <c r="B609" s="55"/>
      <c r="C609" s="55"/>
    </row>
    <row r="610" spans="1:3">
      <c r="A610" s="55"/>
      <c r="B610" s="55"/>
      <c r="C610" s="55"/>
    </row>
    <row r="611" spans="1:3">
      <c r="A611" s="55"/>
      <c r="B611" s="55"/>
      <c r="C611" s="55"/>
    </row>
    <row r="612" spans="1:3">
      <c r="A612" s="55"/>
      <c r="B612" s="55"/>
      <c r="C612" s="55"/>
    </row>
    <row r="613" spans="1:3">
      <c r="A613" s="55"/>
      <c r="B613" s="55"/>
      <c r="C613" s="55"/>
    </row>
    <row r="614" spans="1:3">
      <c r="A614" s="55"/>
      <c r="B614" s="55"/>
      <c r="C614" s="55"/>
    </row>
    <row r="615" spans="1:3">
      <c r="A615" s="55"/>
      <c r="B615" s="55"/>
      <c r="C615" s="55"/>
    </row>
    <row r="616" spans="1:3">
      <c r="A616" s="55"/>
      <c r="B616" s="55"/>
      <c r="C616" s="55"/>
    </row>
    <row r="617" spans="1:3">
      <c r="A617" s="55"/>
      <c r="B617" s="55"/>
      <c r="C617" s="55"/>
    </row>
    <row r="618" spans="1:3">
      <c r="A618" s="55"/>
      <c r="B618" s="55"/>
      <c r="C618" s="55"/>
    </row>
    <row r="619" spans="1:3">
      <c r="A619" s="55"/>
      <c r="B619" s="55"/>
      <c r="C619" s="55"/>
    </row>
    <row r="620" spans="1:3">
      <c r="A620" s="55"/>
      <c r="B620" s="55"/>
      <c r="C620" s="55"/>
    </row>
    <row r="621" spans="1:3">
      <c r="A621" s="55"/>
      <c r="B621" s="55"/>
      <c r="C621" s="55"/>
    </row>
    <row r="622" spans="1:3">
      <c r="A622" s="55"/>
      <c r="B622" s="55"/>
      <c r="C622" s="55"/>
    </row>
    <row r="623" spans="1:3">
      <c r="A623" s="55"/>
      <c r="B623" s="55"/>
      <c r="C623" s="55"/>
    </row>
    <row r="624" spans="1:3">
      <c r="A624" s="55"/>
      <c r="B624" s="55"/>
      <c r="C624" s="55"/>
    </row>
    <row r="625" spans="1:3">
      <c r="A625" s="55"/>
      <c r="B625" s="55"/>
      <c r="C625" s="55"/>
    </row>
    <row r="626" spans="1:3">
      <c r="A626" s="55"/>
      <c r="B626" s="55"/>
      <c r="C626" s="55"/>
    </row>
    <row r="627" spans="1:3">
      <c r="A627" s="55"/>
      <c r="B627" s="55"/>
      <c r="C627" s="55"/>
    </row>
    <row r="628" spans="1:3">
      <c r="A628" s="55"/>
      <c r="B628" s="55"/>
      <c r="C628" s="55"/>
    </row>
    <row r="629" spans="1:3">
      <c r="A629" s="55"/>
      <c r="B629" s="55"/>
      <c r="C629" s="55"/>
    </row>
    <row r="630" spans="1:3">
      <c r="A630" s="55"/>
      <c r="B630" s="55"/>
      <c r="C630" s="55"/>
    </row>
    <row r="631" spans="1:3">
      <c r="A631" s="55"/>
      <c r="B631" s="55"/>
      <c r="C631" s="55"/>
    </row>
    <row r="632" spans="1:3">
      <c r="A632" s="55"/>
      <c r="B632" s="55"/>
      <c r="C632" s="55"/>
    </row>
    <row r="633" spans="1:3">
      <c r="A633" s="55"/>
      <c r="B633" s="55"/>
      <c r="C633" s="55"/>
    </row>
    <row r="634" spans="1:3">
      <c r="A634" s="55"/>
      <c r="B634" s="55"/>
      <c r="C634" s="55"/>
    </row>
    <row r="635" spans="1:3">
      <c r="A635" s="55"/>
      <c r="B635" s="55"/>
      <c r="C635" s="55"/>
    </row>
    <row r="636" spans="1:3">
      <c r="A636" s="55"/>
      <c r="B636" s="55"/>
      <c r="C636" s="55"/>
    </row>
    <row r="637" spans="1:3">
      <c r="A637" s="55"/>
      <c r="B637" s="55"/>
      <c r="C637" s="55"/>
    </row>
    <row r="638" spans="1:3">
      <c r="A638" s="55"/>
      <c r="B638" s="55"/>
      <c r="C638" s="55"/>
    </row>
    <row r="639" spans="1:3">
      <c r="A639" s="55"/>
      <c r="B639" s="55"/>
      <c r="C639" s="55"/>
    </row>
    <row r="640" spans="1:3">
      <c r="A640" s="55"/>
      <c r="B640" s="55"/>
      <c r="C640" s="55"/>
    </row>
    <row r="641" spans="1:3">
      <c r="A641" s="55"/>
      <c r="B641" s="55"/>
      <c r="C641" s="55"/>
    </row>
    <row r="642" spans="1:3">
      <c r="A642" s="55"/>
      <c r="B642" s="55"/>
      <c r="C642" s="55"/>
    </row>
    <row r="643" spans="1:3">
      <c r="A643" s="55"/>
      <c r="B643" s="55"/>
      <c r="C643" s="55"/>
    </row>
    <row r="644" spans="1:3">
      <c r="A644" s="55"/>
      <c r="B644" s="55"/>
      <c r="C644" s="55"/>
    </row>
    <row r="645" spans="1:3">
      <c r="A645" s="55"/>
      <c r="B645" s="55"/>
      <c r="C645" s="55"/>
    </row>
    <row r="646" spans="1:3">
      <c r="A646" s="55"/>
      <c r="B646" s="55"/>
      <c r="C646" s="55"/>
    </row>
    <row r="647" spans="1:3">
      <c r="A647" s="55"/>
      <c r="B647" s="55"/>
      <c r="C647" s="55"/>
    </row>
    <row r="648" spans="1:3">
      <c r="A648" s="55"/>
      <c r="B648" s="55"/>
      <c r="C648" s="55"/>
    </row>
    <row r="649" spans="1:3">
      <c r="A649" s="55"/>
      <c r="B649" s="55"/>
      <c r="C649" s="55"/>
    </row>
    <row r="650" spans="1:3">
      <c r="A650" s="55"/>
      <c r="B650" s="55"/>
      <c r="C650" s="55"/>
    </row>
    <row r="651" spans="1:3">
      <c r="A651" s="55"/>
      <c r="B651" s="55"/>
      <c r="C651" s="55"/>
    </row>
    <row r="652" spans="1:3">
      <c r="A652" s="55"/>
      <c r="B652" s="55"/>
      <c r="C652" s="55"/>
    </row>
    <row r="653" spans="1:3">
      <c r="A653" s="55"/>
      <c r="B653" s="55"/>
      <c r="C653" s="55"/>
    </row>
    <row r="654" spans="1:3">
      <c r="A654" s="55"/>
      <c r="B654" s="55"/>
      <c r="C654" s="55"/>
    </row>
    <row r="655" spans="1:3">
      <c r="A655" s="55"/>
      <c r="B655" s="55"/>
      <c r="C655" s="55"/>
    </row>
    <row r="656" spans="1:3">
      <c r="A656" s="55"/>
      <c r="B656" s="55"/>
      <c r="C656" s="55"/>
    </row>
    <row r="657" spans="1:3">
      <c r="A657" s="55"/>
      <c r="B657" s="55"/>
      <c r="C657" s="55"/>
    </row>
    <row r="658" spans="1:3">
      <c r="A658" s="55"/>
      <c r="B658" s="55"/>
      <c r="C658" s="55"/>
    </row>
    <row r="659" spans="1:3">
      <c r="A659" s="55"/>
      <c r="B659" s="55"/>
      <c r="C659" s="55"/>
    </row>
    <row r="660" spans="1:3">
      <c r="A660" s="55"/>
      <c r="B660" s="55"/>
      <c r="C660" s="55"/>
    </row>
    <row r="661" spans="1:3">
      <c r="A661" s="55"/>
      <c r="B661" s="55"/>
      <c r="C661" s="55"/>
    </row>
    <row r="662" spans="1:3">
      <c r="A662" s="55"/>
      <c r="B662" s="55"/>
      <c r="C662" s="55"/>
    </row>
    <row r="663" spans="1:3">
      <c r="A663" s="55"/>
      <c r="B663" s="55"/>
      <c r="C663" s="55"/>
    </row>
    <row r="664" spans="1:3">
      <c r="A664" s="55"/>
      <c r="B664" s="55"/>
      <c r="C664" s="55"/>
    </row>
    <row r="665" spans="1:3">
      <c r="A665" s="55"/>
      <c r="B665" s="55"/>
      <c r="C665" s="55"/>
    </row>
    <row r="666" spans="1:3">
      <c r="A666" s="55"/>
      <c r="B666" s="55"/>
      <c r="C666" s="55"/>
    </row>
    <row r="667" spans="1:3">
      <c r="A667" s="55"/>
      <c r="B667" s="55"/>
      <c r="C667" s="55"/>
    </row>
    <row r="668" spans="1:3">
      <c r="A668" s="55"/>
      <c r="B668" s="55"/>
      <c r="C668" s="55"/>
    </row>
    <row r="669" spans="1:3">
      <c r="A669" s="55"/>
      <c r="B669" s="55"/>
      <c r="C669" s="55"/>
    </row>
    <row r="670" spans="1:3">
      <c r="A670" s="55"/>
      <c r="B670" s="55"/>
      <c r="C670" s="55"/>
    </row>
    <row r="671" spans="1:3">
      <c r="A671" s="55"/>
      <c r="B671" s="55"/>
      <c r="C671" s="55"/>
    </row>
    <row r="672" spans="1:3">
      <c r="A672" s="55"/>
      <c r="B672" s="55"/>
      <c r="C672" s="55"/>
    </row>
    <row r="673" spans="1:3">
      <c r="A673" s="55"/>
      <c r="B673" s="55"/>
      <c r="C673" s="55"/>
    </row>
    <row r="674" spans="1:3">
      <c r="A674" s="55"/>
      <c r="B674" s="55"/>
      <c r="C674" s="55"/>
    </row>
    <row r="675" spans="1:3">
      <c r="A675" s="55"/>
      <c r="B675" s="55"/>
      <c r="C675" s="55"/>
    </row>
    <row r="676" spans="1:3">
      <c r="A676" s="55"/>
      <c r="B676" s="55"/>
      <c r="C676" s="55"/>
    </row>
    <row r="677" spans="1:3">
      <c r="A677" s="55"/>
      <c r="B677" s="55"/>
      <c r="C677" s="55"/>
    </row>
    <row r="678" spans="1:3">
      <c r="A678" s="55"/>
      <c r="B678" s="55"/>
      <c r="C678" s="55"/>
    </row>
    <row r="679" spans="1:3">
      <c r="A679" s="55"/>
      <c r="B679" s="55"/>
      <c r="C679" s="55"/>
    </row>
    <row r="680" spans="1:3">
      <c r="A680" s="55"/>
      <c r="B680" s="55"/>
      <c r="C680" s="55"/>
    </row>
    <row r="681" spans="1:3">
      <c r="A681" s="55"/>
      <c r="B681" s="55"/>
      <c r="C681" s="55"/>
    </row>
    <row r="682" spans="1:3">
      <c r="A682" s="55"/>
      <c r="B682" s="55"/>
      <c r="C682" s="55"/>
    </row>
    <row r="683" spans="1:3">
      <c r="A683" s="55"/>
      <c r="B683" s="55"/>
      <c r="C683" s="55"/>
    </row>
    <row r="684" spans="1:3">
      <c r="A684" s="55"/>
      <c r="B684" s="55"/>
      <c r="C684" s="55"/>
    </row>
    <row r="685" spans="1:3">
      <c r="A685" s="55"/>
      <c r="B685" s="55"/>
      <c r="C685" s="55"/>
    </row>
    <row r="686" spans="1:3">
      <c r="A686" s="55"/>
      <c r="B686" s="55"/>
      <c r="C686" s="55"/>
    </row>
    <row r="687" spans="1:3">
      <c r="A687" s="55"/>
      <c r="B687" s="55"/>
      <c r="C687" s="55"/>
    </row>
    <row r="688" spans="1:3">
      <c r="A688" s="55"/>
      <c r="B688" s="55"/>
      <c r="C688" s="55"/>
    </row>
    <row r="689" spans="1:3">
      <c r="A689" s="55"/>
      <c r="B689" s="55"/>
      <c r="C689" s="55"/>
    </row>
    <row r="690" spans="1:3">
      <c r="A690" s="55"/>
      <c r="B690" s="55"/>
      <c r="C690" s="55"/>
    </row>
    <row r="691" spans="1:3">
      <c r="A691" s="55"/>
      <c r="B691" s="55"/>
      <c r="C691" s="55"/>
    </row>
    <row r="692" spans="1:3">
      <c r="A692" s="55"/>
      <c r="B692" s="55"/>
      <c r="C692" s="55"/>
    </row>
    <row r="693" spans="1:3">
      <c r="A693" s="55"/>
      <c r="B693" s="55"/>
      <c r="C693" s="55"/>
    </row>
    <row r="694" spans="1:3">
      <c r="A694" s="55"/>
      <c r="B694" s="55"/>
      <c r="C694" s="55"/>
    </row>
    <row r="695" spans="1:3">
      <c r="A695" s="55"/>
      <c r="B695" s="55"/>
      <c r="C695" s="55"/>
    </row>
    <row r="696" spans="1:3">
      <c r="A696" s="55"/>
      <c r="B696" s="55"/>
      <c r="C696" s="55"/>
    </row>
    <row r="697" spans="1:3">
      <c r="A697" s="55"/>
      <c r="B697" s="55"/>
      <c r="C697" s="55"/>
    </row>
    <row r="698" spans="1:3">
      <c r="A698" s="55"/>
      <c r="B698" s="55"/>
      <c r="C698" s="55"/>
    </row>
    <row r="699" spans="1:3">
      <c r="A699" s="55"/>
      <c r="B699" s="55"/>
      <c r="C699" s="55"/>
    </row>
    <row r="700" spans="1:3">
      <c r="A700" s="55"/>
      <c r="B700" s="55"/>
      <c r="C700" s="55"/>
    </row>
    <row r="701" spans="1:3">
      <c r="A701" s="55"/>
      <c r="B701" s="55"/>
      <c r="C701" s="55"/>
    </row>
    <row r="702" spans="1:3">
      <c r="A702" s="55"/>
      <c r="B702" s="55"/>
      <c r="C702" s="55"/>
    </row>
    <row r="703" spans="1:3">
      <c r="A703" s="55"/>
      <c r="B703" s="55"/>
      <c r="C703" s="55"/>
    </row>
    <row r="704" spans="1:3">
      <c r="A704" s="55"/>
      <c r="B704" s="55"/>
      <c r="C704" s="55"/>
    </row>
    <row r="705" spans="1:3">
      <c r="A705" s="55"/>
      <c r="B705" s="55"/>
      <c r="C705" s="55"/>
    </row>
    <row r="706" spans="1:3">
      <c r="A706" s="55"/>
      <c r="B706" s="55"/>
      <c r="C706" s="55"/>
    </row>
    <row r="707" spans="1:3">
      <c r="A707" s="55"/>
      <c r="B707" s="55"/>
      <c r="C707" s="55"/>
    </row>
    <row r="708" spans="1:3">
      <c r="A708" s="55"/>
      <c r="B708" s="55"/>
      <c r="C708" s="55"/>
    </row>
    <row r="709" spans="1:3">
      <c r="A709" s="55"/>
      <c r="B709" s="55"/>
      <c r="C709" s="55"/>
    </row>
    <row r="710" spans="1:3">
      <c r="A710" s="55"/>
      <c r="B710" s="55"/>
      <c r="C710" s="55"/>
    </row>
    <row r="711" spans="1:3">
      <c r="A711" s="55"/>
      <c r="B711" s="55"/>
      <c r="C711" s="55"/>
    </row>
    <row r="712" spans="1:3">
      <c r="A712" s="55"/>
      <c r="B712" s="55"/>
      <c r="C712" s="55"/>
    </row>
    <row r="713" spans="1:3">
      <c r="A713" s="55"/>
      <c r="B713" s="55"/>
      <c r="C713" s="55"/>
    </row>
    <row r="714" spans="1:3">
      <c r="A714" s="55"/>
      <c r="B714" s="55"/>
      <c r="C714" s="55"/>
    </row>
    <row r="715" spans="1:3">
      <c r="A715" s="55"/>
      <c r="B715" s="55"/>
      <c r="C715" s="55"/>
    </row>
    <row r="716" spans="1:3">
      <c r="A716" s="55"/>
      <c r="B716" s="55"/>
      <c r="C716" s="55"/>
    </row>
    <row r="717" spans="1:3">
      <c r="A717" s="55"/>
      <c r="B717" s="55"/>
      <c r="C717" s="55"/>
    </row>
    <row r="718" spans="1:3">
      <c r="A718" s="55"/>
      <c r="B718" s="55"/>
      <c r="C718" s="55"/>
    </row>
    <row r="719" spans="1:3">
      <c r="A719" s="55"/>
      <c r="B719" s="55"/>
      <c r="C719" s="55"/>
    </row>
    <row r="720" spans="1:3">
      <c r="A720" s="55"/>
      <c r="B720" s="55"/>
      <c r="C720" s="55"/>
    </row>
    <row r="721" spans="1:3">
      <c r="A721" s="55"/>
      <c r="B721" s="55"/>
      <c r="C721" s="55"/>
    </row>
    <row r="722" spans="1:3">
      <c r="A722" s="55"/>
      <c r="B722" s="55"/>
      <c r="C722" s="55"/>
    </row>
    <row r="723" spans="1:3">
      <c r="A723" s="55"/>
      <c r="B723" s="55"/>
      <c r="C723" s="55"/>
    </row>
    <row r="724" spans="1:3">
      <c r="A724" s="55"/>
      <c r="B724" s="55"/>
      <c r="C724" s="55"/>
    </row>
    <row r="725" spans="1:3">
      <c r="A725" s="55"/>
      <c r="B725" s="55"/>
      <c r="C725" s="55"/>
    </row>
    <row r="726" spans="1:3">
      <c r="A726" s="55"/>
      <c r="B726" s="55"/>
      <c r="C726" s="55"/>
    </row>
    <row r="727" spans="1:3">
      <c r="A727" s="55"/>
      <c r="B727" s="55"/>
      <c r="C727" s="55"/>
    </row>
    <row r="728" spans="1:3">
      <c r="A728" s="55"/>
      <c r="B728" s="55"/>
      <c r="C728" s="55"/>
    </row>
    <row r="729" spans="1:3">
      <c r="A729" s="55"/>
      <c r="B729" s="55"/>
      <c r="C729" s="55"/>
    </row>
    <row r="730" spans="1:3">
      <c r="A730" s="55"/>
      <c r="B730" s="55"/>
      <c r="C730" s="55"/>
    </row>
    <row r="731" spans="1:3">
      <c r="A731" s="55"/>
      <c r="B731" s="55"/>
      <c r="C731" s="55"/>
    </row>
    <row r="732" spans="1:3">
      <c r="A732" s="55"/>
      <c r="B732" s="55"/>
      <c r="C732" s="55"/>
    </row>
    <row r="733" spans="1:3">
      <c r="A733" s="55"/>
      <c r="B733" s="55"/>
      <c r="C733" s="55"/>
    </row>
    <row r="734" spans="1:3">
      <c r="A734" s="55"/>
      <c r="B734" s="55"/>
      <c r="C734" s="55"/>
    </row>
    <row r="735" spans="1:3">
      <c r="A735" s="55"/>
      <c r="B735" s="55"/>
      <c r="C735" s="55"/>
    </row>
    <row r="736" spans="1:3">
      <c r="A736" s="55"/>
      <c r="B736" s="55"/>
      <c r="C736" s="55"/>
    </row>
    <row r="737" spans="1:3">
      <c r="A737" s="55"/>
      <c r="B737" s="55"/>
      <c r="C737" s="55"/>
    </row>
    <row r="738" spans="1:3">
      <c r="A738" s="55"/>
      <c r="B738" s="55"/>
      <c r="C738" s="55"/>
    </row>
    <row r="739" spans="1:3">
      <c r="A739" s="55"/>
      <c r="B739" s="55"/>
      <c r="C739" s="55"/>
    </row>
    <row r="740" spans="1:3">
      <c r="A740" s="55"/>
      <c r="B740" s="55"/>
      <c r="C740" s="55"/>
    </row>
    <row r="741" spans="1:3">
      <c r="A741" s="55"/>
      <c r="B741" s="55"/>
      <c r="C741" s="55"/>
    </row>
    <row r="742" spans="1:3">
      <c r="A742" s="55"/>
      <c r="B742" s="55"/>
      <c r="C742" s="55"/>
    </row>
    <row r="743" spans="1:3">
      <c r="A743" s="55"/>
      <c r="B743" s="55"/>
      <c r="C743" s="55"/>
    </row>
    <row r="744" spans="1:3">
      <c r="A744" s="55"/>
      <c r="B744" s="55"/>
      <c r="C744" s="55"/>
    </row>
    <row r="745" spans="1:3">
      <c r="A745" s="55"/>
      <c r="B745" s="55"/>
      <c r="C745" s="55"/>
    </row>
    <row r="746" spans="1:3">
      <c r="A746" s="55"/>
      <c r="B746" s="55"/>
      <c r="C746" s="55"/>
    </row>
    <row r="747" spans="1:3">
      <c r="A747" s="55"/>
      <c r="B747" s="55"/>
      <c r="C747" s="55"/>
    </row>
    <row r="748" spans="1:3">
      <c r="A748" s="55"/>
      <c r="B748" s="55"/>
      <c r="C748" s="55"/>
    </row>
    <row r="749" spans="1:3">
      <c r="A749" s="55"/>
      <c r="B749" s="55"/>
      <c r="C749" s="55"/>
    </row>
    <row r="750" spans="1:3">
      <c r="A750" s="55"/>
      <c r="B750" s="55"/>
      <c r="C750" s="55"/>
    </row>
    <row r="751" spans="1:3">
      <c r="A751" s="55"/>
      <c r="B751" s="55"/>
      <c r="C751" s="55"/>
    </row>
    <row r="752" spans="1:3">
      <c r="A752" s="55"/>
      <c r="B752" s="55"/>
      <c r="C752" s="55"/>
    </row>
    <row r="753" spans="1:3">
      <c r="A753" s="55"/>
      <c r="B753" s="55"/>
      <c r="C753" s="55"/>
    </row>
    <row r="754" spans="1:3">
      <c r="A754" s="55"/>
      <c r="B754" s="55"/>
      <c r="C754" s="55"/>
    </row>
    <row r="755" spans="1:3">
      <c r="A755" s="55"/>
      <c r="B755" s="55"/>
      <c r="C755" s="55"/>
    </row>
    <row r="756" spans="1:3">
      <c r="A756" s="55"/>
      <c r="B756" s="55"/>
      <c r="C756" s="55"/>
    </row>
    <row r="757" spans="1:3">
      <c r="A757" s="55"/>
      <c r="B757" s="55"/>
      <c r="C757" s="55"/>
    </row>
    <row r="758" spans="1:3">
      <c r="A758" s="55"/>
      <c r="B758" s="55"/>
      <c r="C758" s="55"/>
    </row>
    <row r="759" spans="1:3">
      <c r="A759" s="55"/>
      <c r="B759" s="55"/>
      <c r="C759" s="55"/>
    </row>
    <row r="760" spans="1:3">
      <c r="A760" s="55"/>
      <c r="B760" s="55"/>
      <c r="C760" s="55"/>
    </row>
    <row r="761" spans="1:3">
      <c r="A761" s="55"/>
      <c r="B761" s="55"/>
      <c r="C761" s="55"/>
    </row>
    <row r="762" spans="1:3">
      <c r="A762" s="55"/>
      <c r="B762" s="55"/>
      <c r="C762" s="55"/>
    </row>
    <row r="763" spans="1:3">
      <c r="A763" s="55"/>
      <c r="B763" s="55"/>
      <c r="C763" s="55"/>
    </row>
    <row r="764" spans="1:3">
      <c r="A764" s="55"/>
      <c r="B764" s="55"/>
      <c r="C764" s="55"/>
    </row>
    <row r="765" spans="1:3">
      <c r="A765" s="55"/>
      <c r="B765" s="55"/>
      <c r="C765" s="55"/>
    </row>
    <row r="766" spans="1:3">
      <c r="A766" s="55"/>
      <c r="B766" s="55"/>
      <c r="C766" s="55"/>
    </row>
    <row r="767" spans="1:3">
      <c r="A767" s="55"/>
      <c r="B767" s="55"/>
      <c r="C767" s="55"/>
    </row>
    <row r="768" spans="1:3">
      <c r="A768" s="55"/>
      <c r="B768" s="55"/>
      <c r="C768" s="55"/>
    </row>
    <row r="769" spans="1:3">
      <c r="A769" s="55"/>
      <c r="B769" s="55"/>
      <c r="C769" s="55"/>
    </row>
    <row r="770" spans="1:3">
      <c r="A770" s="55"/>
      <c r="B770" s="55"/>
      <c r="C770" s="55"/>
    </row>
    <row r="771" spans="1:3">
      <c r="A771" s="55"/>
      <c r="B771" s="55"/>
      <c r="C771" s="55"/>
    </row>
    <row r="772" spans="1:3">
      <c r="A772" s="55"/>
      <c r="B772" s="55"/>
      <c r="C772" s="55"/>
    </row>
    <row r="773" spans="1:3">
      <c r="A773" s="55"/>
      <c r="B773" s="55"/>
      <c r="C773" s="55"/>
    </row>
    <row r="774" spans="1:3">
      <c r="A774" s="55"/>
      <c r="B774" s="55"/>
      <c r="C774" s="55"/>
    </row>
    <row r="775" spans="1:3">
      <c r="A775" s="55"/>
      <c r="B775" s="55"/>
      <c r="C775" s="55"/>
    </row>
    <row r="776" spans="1:3">
      <c r="A776" s="55"/>
      <c r="B776" s="55"/>
      <c r="C776" s="55"/>
    </row>
    <row r="777" spans="1:3">
      <c r="A777" s="55"/>
      <c r="B777" s="55"/>
      <c r="C777" s="55"/>
    </row>
    <row r="778" spans="1:3">
      <c r="A778" s="55"/>
      <c r="B778" s="55"/>
      <c r="C778" s="55"/>
    </row>
    <row r="779" spans="1:3">
      <c r="A779" s="55"/>
      <c r="B779" s="55"/>
      <c r="C779" s="55"/>
    </row>
    <row r="780" spans="1:3">
      <c r="A780" s="55"/>
      <c r="B780" s="55"/>
      <c r="C780" s="55"/>
    </row>
    <row r="781" spans="1:3">
      <c r="A781" s="55"/>
      <c r="B781" s="55"/>
      <c r="C781" s="55"/>
    </row>
    <row r="782" spans="1:3">
      <c r="A782" s="55"/>
      <c r="B782" s="55"/>
      <c r="C782" s="55"/>
    </row>
    <row r="783" spans="1:3">
      <c r="A783" s="55"/>
      <c r="B783" s="55"/>
      <c r="C783" s="55"/>
    </row>
    <row r="784" spans="1:3">
      <c r="A784" s="55"/>
      <c r="B784" s="55"/>
      <c r="C784" s="55"/>
    </row>
    <row r="785" spans="1:3">
      <c r="A785" s="55"/>
      <c r="B785" s="55"/>
      <c r="C785" s="55"/>
    </row>
    <row r="786" spans="1:3">
      <c r="A786" s="55"/>
      <c r="B786" s="55"/>
      <c r="C786" s="55"/>
    </row>
    <row r="787" spans="1:3">
      <c r="A787" s="55"/>
      <c r="B787" s="55"/>
      <c r="C787" s="55"/>
    </row>
    <row r="788" spans="1:3">
      <c r="A788" s="55"/>
      <c r="B788" s="55"/>
      <c r="C788" s="55"/>
    </row>
    <row r="789" spans="1:3">
      <c r="A789" s="55"/>
      <c r="B789" s="55"/>
      <c r="C789" s="55"/>
    </row>
    <row r="790" spans="1:3">
      <c r="A790" s="55"/>
      <c r="B790" s="55"/>
      <c r="C790" s="55"/>
    </row>
    <row r="791" spans="1:3">
      <c r="A791" s="55"/>
      <c r="B791" s="55"/>
      <c r="C791" s="55"/>
    </row>
    <row r="792" spans="1:3">
      <c r="A792" s="55"/>
      <c r="B792" s="55"/>
      <c r="C792" s="55"/>
    </row>
    <row r="793" spans="1:3">
      <c r="A793" s="55"/>
      <c r="B793" s="55"/>
      <c r="C793" s="55"/>
    </row>
    <row r="794" spans="1:3">
      <c r="A794" s="55"/>
      <c r="B794" s="55"/>
      <c r="C794" s="55"/>
    </row>
    <row r="795" spans="1:3">
      <c r="A795" s="55"/>
      <c r="B795" s="55"/>
      <c r="C795" s="55"/>
    </row>
    <row r="796" spans="1:3">
      <c r="A796" s="55"/>
      <c r="B796" s="55"/>
      <c r="C796" s="55"/>
    </row>
    <row r="797" spans="1:3">
      <c r="A797" s="55"/>
      <c r="B797" s="55"/>
      <c r="C797" s="55"/>
    </row>
    <row r="798" spans="1:3">
      <c r="A798" s="55"/>
      <c r="B798" s="55"/>
      <c r="C798" s="55"/>
    </row>
    <row r="799" spans="1:3">
      <c r="A799" s="55"/>
      <c r="B799" s="55"/>
      <c r="C799" s="55"/>
    </row>
    <row r="800" spans="1:3">
      <c r="A800" s="55"/>
      <c r="B800" s="55"/>
      <c r="C800" s="55"/>
    </row>
    <row r="801" spans="1:3">
      <c r="A801" s="55"/>
      <c r="B801" s="55"/>
      <c r="C801" s="55"/>
    </row>
    <row r="802" spans="1:3">
      <c r="A802" s="55"/>
      <c r="B802" s="55"/>
      <c r="C802" s="55"/>
    </row>
    <row r="803" spans="1:3">
      <c r="A803" s="55"/>
      <c r="B803" s="55"/>
      <c r="C803" s="55"/>
    </row>
    <row r="804" spans="1:3">
      <c r="A804" s="55"/>
      <c r="B804" s="55"/>
      <c r="C804" s="55"/>
    </row>
    <row r="805" spans="1:3">
      <c r="A805" s="55"/>
      <c r="B805" s="55"/>
      <c r="C805" s="55"/>
    </row>
    <row r="806" spans="1:3">
      <c r="A806" s="55"/>
      <c r="B806" s="55"/>
      <c r="C806" s="55"/>
    </row>
    <row r="807" spans="1:3">
      <c r="A807" s="55"/>
      <c r="B807" s="55"/>
      <c r="C807" s="55"/>
    </row>
    <row r="808" spans="1:3">
      <c r="A808" s="55"/>
      <c r="B808" s="55"/>
      <c r="C808" s="55"/>
    </row>
    <row r="809" spans="1:3">
      <c r="A809" s="55"/>
      <c r="B809" s="55"/>
      <c r="C809" s="55"/>
    </row>
    <row r="810" spans="1:3">
      <c r="A810" s="55"/>
      <c r="B810" s="55"/>
      <c r="C810" s="55"/>
    </row>
    <row r="811" spans="1:3">
      <c r="A811" s="55"/>
      <c r="B811" s="55"/>
      <c r="C811" s="55"/>
    </row>
    <row r="812" spans="1:3">
      <c r="A812" s="55"/>
      <c r="B812" s="55"/>
      <c r="C812" s="55"/>
    </row>
    <row r="813" spans="1:3">
      <c r="A813" s="55"/>
      <c r="B813" s="55"/>
      <c r="C813" s="55"/>
    </row>
    <row r="814" spans="1:3">
      <c r="A814" s="55"/>
      <c r="B814" s="55"/>
      <c r="C814" s="55"/>
    </row>
    <row r="815" spans="1:3">
      <c r="A815" s="55"/>
      <c r="B815" s="55"/>
      <c r="C815" s="55"/>
    </row>
    <row r="816" spans="1:3">
      <c r="A816" s="55"/>
      <c r="B816" s="55"/>
      <c r="C816" s="55"/>
    </row>
    <row r="817" spans="1:3">
      <c r="A817" s="55"/>
      <c r="B817" s="55"/>
      <c r="C817" s="55"/>
    </row>
    <row r="818" spans="1:3">
      <c r="A818" s="55"/>
      <c r="B818" s="55"/>
      <c r="C818" s="55"/>
    </row>
    <row r="819" spans="1:3">
      <c r="A819" s="55"/>
      <c r="B819" s="55"/>
      <c r="C819" s="55"/>
    </row>
    <row r="820" spans="1:3">
      <c r="A820" s="55"/>
      <c r="B820" s="55"/>
      <c r="C820" s="55"/>
    </row>
    <row r="821" spans="1:3">
      <c r="A821" s="55"/>
      <c r="B821" s="55"/>
      <c r="C821" s="55"/>
    </row>
    <row r="822" spans="1:3">
      <c r="A822" s="55"/>
      <c r="B822" s="55"/>
      <c r="C822" s="55"/>
    </row>
    <row r="823" spans="1:3">
      <c r="A823" s="55"/>
      <c r="B823" s="55"/>
      <c r="C823" s="55"/>
    </row>
    <row r="824" spans="1:3">
      <c r="A824" s="55"/>
      <c r="B824" s="55"/>
      <c r="C824" s="55"/>
    </row>
    <row r="825" spans="1:3">
      <c r="A825" s="55"/>
      <c r="B825" s="55"/>
      <c r="C825" s="55"/>
    </row>
    <row r="826" spans="1:3">
      <c r="A826" s="55"/>
      <c r="B826" s="55"/>
      <c r="C826" s="55"/>
    </row>
    <row r="827" spans="1:3">
      <c r="A827" s="55"/>
      <c r="B827" s="55"/>
      <c r="C827" s="55"/>
    </row>
    <row r="828" spans="1:3">
      <c r="A828" s="55"/>
      <c r="B828" s="55"/>
      <c r="C828" s="55"/>
    </row>
    <row r="829" spans="1:3">
      <c r="A829" s="55"/>
      <c r="B829" s="55"/>
      <c r="C829" s="55"/>
    </row>
    <row r="830" spans="1:3">
      <c r="A830" s="55"/>
      <c r="B830" s="55"/>
      <c r="C830" s="55"/>
    </row>
    <row r="831" spans="1:3">
      <c r="A831" s="55"/>
      <c r="B831" s="55"/>
      <c r="C831" s="55"/>
    </row>
    <row r="832" spans="1:3">
      <c r="A832" s="55"/>
      <c r="B832" s="55"/>
      <c r="C832" s="55"/>
    </row>
    <row r="833" spans="1:3">
      <c r="A833" s="55"/>
      <c r="B833" s="55"/>
      <c r="C833" s="55"/>
    </row>
    <row r="834" spans="1:3">
      <c r="A834" s="55"/>
      <c r="B834" s="55"/>
      <c r="C834" s="55"/>
    </row>
    <row r="835" spans="1:3">
      <c r="A835" s="55"/>
      <c r="B835" s="55"/>
      <c r="C835" s="55"/>
    </row>
    <row r="836" spans="1:3">
      <c r="A836" s="55"/>
      <c r="B836" s="55"/>
      <c r="C836" s="55"/>
    </row>
    <row r="837" spans="1:3">
      <c r="A837" s="55"/>
      <c r="B837" s="55"/>
      <c r="C837" s="55"/>
    </row>
    <row r="838" spans="1:3">
      <c r="A838" s="55"/>
      <c r="B838" s="55"/>
      <c r="C838" s="55"/>
    </row>
    <row r="839" spans="1:3">
      <c r="A839" s="55"/>
      <c r="B839" s="55"/>
      <c r="C839" s="55"/>
    </row>
    <row r="840" spans="1:3">
      <c r="A840" s="55"/>
      <c r="B840" s="55"/>
      <c r="C840" s="55"/>
    </row>
    <row r="841" spans="1:3">
      <c r="A841" s="55"/>
      <c r="B841" s="55"/>
      <c r="C841" s="55"/>
    </row>
    <row r="842" spans="1:3">
      <c r="A842" s="55"/>
      <c r="B842" s="55"/>
      <c r="C842" s="55"/>
    </row>
    <row r="843" spans="1:3">
      <c r="A843" s="55"/>
      <c r="B843" s="55"/>
      <c r="C843" s="55"/>
    </row>
    <row r="844" spans="1:3">
      <c r="A844" s="55"/>
      <c r="B844" s="55"/>
      <c r="C844" s="55"/>
    </row>
    <row r="845" spans="1:3">
      <c r="A845" s="55"/>
      <c r="B845" s="55"/>
      <c r="C845" s="55"/>
    </row>
    <row r="846" spans="1:3">
      <c r="A846" s="55"/>
      <c r="B846" s="55"/>
      <c r="C846" s="55"/>
    </row>
    <row r="847" spans="1:3">
      <c r="A847" s="55"/>
      <c r="B847" s="55"/>
      <c r="C847" s="55"/>
    </row>
    <row r="848" spans="1:3">
      <c r="A848" s="55"/>
      <c r="B848" s="55"/>
      <c r="C848" s="55"/>
    </row>
    <row r="849" spans="1:3">
      <c r="A849" s="55"/>
      <c r="B849" s="55"/>
      <c r="C849" s="55"/>
    </row>
    <row r="850" spans="1:3">
      <c r="A850" s="55"/>
      <c r="B850" s="55"/>
      <c r="C850" s="55"/>
    </row>
    <row r="851" spans="1:3">
      <c r="A851" s="55"/>
      <c r="B851" s="55"/>
      <c r="C851" s="55"/>
    </row>
    <row r="852" spans="1:3">
      <c r="A852" s="55"/>
      <c r="B852" s="55"/>
      <c r="C852" s="55"/>
    </row>
    <row r="853" spans="1:3">
      <c r="A853" s="55"/>
      <c r="B853" s="55"/>
      <c r="C853" s="55"/>
    </row>
    <row r="854" spans="1:3">
      <c r="A854" s="55"/>
      <c r="B854" s="55"/>
      <c r="C854" s="55"/>
    </row>
    <row r="855" spans="1:3">
      <c r="A855" s="55"/>
      <c r="B855" s="55"/>
      <c r="C855" s="55"/>
    </row>
    <row r="856" spans="1:3">
      <c r="A856" s="55"/>
      <c r="B856" s="55"/>
      <c r="C856" s="55"/>
    </row>
    <row r="857" spans="1:3">
      <c r="A857" s="55"/>
      <c r="B857" s="55"/>
      <c r="C857" s="55"/>
    </row>
    <row r="858" spans="1:3">
      <c r="A858" s="55"/>
      <c r="B858" s="55"/>
      <c r="C858" s="55"/>
    </row>
    <row r="859" spans="1:3">
      <c r="A859" s="55"/>
      <c r="B859" s="55"/>
      <c r="C859" s="55"/>
    </row>
    <row r="860" spans="1:3">
      <c r="A860" s="55"/>
      <c r="B860" s="55"/>
      <c r="C860" s="55"/>
    </row>
    <row r="861" spans="1:3">
      <c r="A861" s="55"/>
      <c r="B861" s="55"/>
      <c r="C861" s="55"/>
    </row>
    <row r="862" spans="1:3">
      <c r="A862" s="55"/>
      <c r="B862" s="55"/>
      <c r="C862" s="55"/>
    </row>
    <row r="863" spans="1:3">
      <c r="A863" s="55"/>
      <c r="B863" s="55"/>
      <c r="C863" s="55"/>
    </row>
    <row r="864" spans="1:3">
      <c r="A864" s="55"/>
      <c r="B864" s="55"/>
      <c r="C864" s="55"/>
    </row>
    <row r="865" spans="1:3">
      <c r="A865" s="55"/>
      <c r="B865" s="55"/>
      <c r="C865" s="55"/>
    </row>
    <row r="866" spans="1:3">
      <c r="A866" s="55"/>
      <c r="B866" s="55"/>
      <c r="C866" s="55"/>
    </row>
    <row r="867" spans="1:3">
      <c r="A867" s="55"/>
      <c r="B867" s="55"/>
      <c r="C867" s="55"/>
    </row>
    <row r="868" spans="1:3">
      <c r="A868" s="55"/>
      <c r="B868" s="55"/>
      <c r="C868" s="55"/>
    </row>
    <row r="869" spans="1:3">
      <c r="A869" s="55"/>
      <c r="B869" s="55"/>
      <c r="C869" s="55"/>
    </row>
    <row r="870" spans="1:3">
      <c r="A870" s="55"/>
      <c r="B870" s="55"/>
      <c r="C870" s="55"/>
    </row>
    <row r="871" spans="1:3">
      <c r="A871" s="55"/>
      <c r="B871" s="55"/>
      <c r="C871" s="55"/>
    </row>
    <row r="872" spans="1:3">
      <c r="A872" s="55"/>
      <c r="B872" s="55"/>
      <c r="C872" s="55"/>
    </row>
    <row r="873" spans="1:3">
      <c r="A873" s="55"/>
      <c r="B873" s="55"/>
      <c r="C873" s="55"/>
    </row>
    <row r="874" spans="1:3">
      <c r="A874" s="55"/>
      <c r="B874" s="55"/>
      <c r="C874" s="55"/>
    </row>
    <row r="875" spans="1:3">
      <c r="A875" s="55"/>
      <c r="B875" s="55"/>
      <c r="C875" s="55"/>
    </row>
    <row r="876" spans="1:3">
      <c r="A876" s="55"/>
      <c r="B876" s="55"/>
      <c r="C876" s="55"/>
    </row>
    <row r="877" spans="1:3">
      <c r="A877" s="55"/>
      <c r="B877" s="55"/>
      <c r="C877" s="55"/>
    </row>
    <row r="878" spans="1:3">
      <c r="A878" s="55"/>
      <c r="B878" s="55"/>
      <c r="C878" s="55"/>
    </row>
    <row r="879" spans="1:3">
      <c r="A879" s="55"/>
      <c r="B879" s="55"/>
      <c r="C879" s="55"/>
    </row>
    <row r="880" spans="1:3">
      <c r="A880" s="55"/>
      <c r="B880" s="55"/>
      <c r="C880" s="55"/>
    </row>
    <row r="881" spans="1:3">
      <c r="A881" s="55"/>
      <c r="B881" s="55"/>
      <c r="C881" s="55"/>
    </row>
    <row r="882" spans="1:3">
      <c r="A882" s="55"/>
      <c r="B882" s="55"/>
      <c r="C882" s="55"/>
    </row>
    <row r="883" spans="1:3">
      <c r="A883" s="55"/>
      <c r="B883" s="55"/>
      <c r="C883" s="55"/>
    </row>
    <row r="884" spans="1:3">
      <c r="A884" s="55"/>
      <c r="B884" s="55"/>
      <c r="C884" s="55"/>
    </row>
    <row r="885" spans="1:3">
      <c r="A885" s="55"/>
      <c r="B885" s="55"/>
      <c r="C885" s="55"/>
    </row>
    <row r="886" spans="1:3">
      <c r="A886" s="55"/>
      <c r="B886" s="55"/>
      <c r="C886" s="55"/>
    </row>
    <row r="887" spans="1:3">
      <c r="A887" s="55"/>
      <c r="B887" s="55"/>
      <c r="C887" s="55"/>
    </row>
    <row r="888" spans="1:3">
      <c r="A888" s="55"/>
      <c r="B888" s="55"/>
      <c r="C888" s="55"/>
    </row>
    <row r="889" spans="1:3">
      <c r="A889" s="55"/>
      <c r="B889" s="55"/>
      <c r="C889" s="55"/>
    </row>
    <row r="890" spans="1:3">
      <c r="A890" s="55"/>
      <c r="B890" s="55"/>
      <c r="C890" s="55"/>
    </row>
    <row r="891" spans="1:3">
      <c r="A891" s="55"/>
      <c r="B891" s="55"/>
      <c r="C891" s="55"/>
    </row>
    <row r="892" spans="1:3">
      <c r="A892" s="55"/>
      <c r="B892" s="55"/>
      <c r="C892" s="55"/>
    </row>
    <row r="893" spans="1:3">
      <c r="A893" s="55"/>
      <c r="B893" s="55"/>
      <c r="C893" s="55"/>
    </row>
    <row r="894" spans="1:3">
      <c r="A894" s="55"/>
      <c r="B894" s="55"/>
      <c r="C894" s="55"/>
    </row>
    <row r="895" spans="1:3">
      <c r="A895" s="55"/>
      <c r="B895" s="55"/>
      <c r="C895" s="55"/>
    </row>
    <row r="896" spans="1:3">
      <c r="A896" s="55"/>
      <c r="B896" s="55"/>
      <c r="C896" s="55"/>
    </row>
    <row r="897" spans="1:3">
      <c r="A897" s="55"/>
      <c r="B897" s="55"/>
      <c r="C897" s="55"/>
    </row>
    <row r="898" spans="1:3">
      <c r="A898" s="55"/>
      <c r="B898" s="55"/>
      <c r="C898" s="55"/>
    </row>
    <row r="899" spans="1:3">
      <c r="A899" s="55"/>
      <c r="B899" s="55"/>
      <c r="C899" s="55"/>
    </row>
    <row r="900" spans="1:3">
      <c r="A900" s="55"/>
      <c r="B900" s="55"/>
      <c r="C900" s="55"/>
    </row>
    <row r="901" spans="1:3">
      <c r="A901" s="55"/>
      <c r="B901" s="55"/>
      <c r="C901" s="55"/>
    </row>
    <row r="902" spans="1:3">
      <c r="A902" s="55"/>
      <c r="B902" s="55"/>
      <c r="C902" s="55"/>
    </row>
    <row r="903" spans="1:3">
      <c r="A903" s="55"/>
      <c r="B903" s="55"/>
      <c r="C903" s="55"/>
    </row>
    <row r="904" spans="1:3">
      <c r="A904" s="55"/>
      <c r="B904" s="55"/>
      <c r="C904" s="55"/>
    </row>
    <row r="905" spans="1:3">
      <c r="A905" s="55"/>
      <c r="B905" s="55"/>
      <c r="C905" s="55"/>
    </row>
    <row r="906" spans="1:3">
      <c r="A906" s="55"/>
      <c r="B906" s="55"/>
      <c r="C906" s="55"/>
    </row>
    <row r="907" spans="1:3">
      <c r="A907" s="55"/>
      <c r="B907" s="55"/>
      <c r="C907" s="55"/>
    </row>
    <row r="908" spans="1:3">
      <c r="A908" s="55"/>
      <c r="B908" s="55"/>
      <c r="C908" s="55"/>
    </row>
    <row r="909" spans="1:3">
      <c r="A909" s="55"/>
      <c r="B909" s="55"/>
      <c r="C909" s="55"/>
    </row>
    <row r="910" spans="1:3">
      <c r="A910" s="55"/>
      <c r="B910" s="55"/>
      <c r="C910" s="55"/>
    </row>
    <row r="911" spans="1:3">
      <c r="A911" s="55"/>
      <c r="B911" s="55"/>
      <c r="C911" s="55"/>
    </row>
    <row r="912" spans="1:3">
      <c r="A912" s="55"/>
      <c r="B912" s="55"/>
      <c r="C912" s="55"/>
    </row>
    <row r="913" spans="1:3">
      <c r="A913" s="55"/>
      <c r="B913" s="55"/>
      <c r="C913" s="55"/>
    </row>
    <row r="914" spans="1:3">
      <c r="A914" s="55"/>
      <c r="B914" s="55"/>
      <c r="C914" s="55"/>
    </row>
    <row r="915" spans="1:3">
      <c r="A915" s="55"/>
      <c r="B915" s="55"/>
      <c r="C915" s="55"/>
    </row>
    <row r="916" spans="1:3">
      <c r="A916" s="55"/>
      <c r="B916" s="55"/>
      <c r="C916" s="55"/>
    </row>
    <row r="917" spans="1:3">
      <c r="A917" s="55"/>
      <c r="B917" s="55"/>
      <c r="C917" s="55"/>
    </row>
    <row r="918" spans="1:3">
      <c r="A918" s="55"/>
      <c r="B918" s="55"/>
      <c r="C918" s="55"/>
    </row>
    <row r="919" spans="1:3">
      <c r="A919" s="55"/>
      <c r="B919" s="55"/>
      <c r="C919" s="55"/>
    </row>
    <row r="920" spans="1:3">
      <c r="A920" s="55"/>
      <c r="B920" s="55"/>
      <c r="C920" s="55"/>
    </row>
    <row r="921" spans="1:3">
      <c r="A921" s="55"/>
      <c r="B921" s="55"/>
      <c r="C921" s="55"/>
    </row>
    <row r="922" spans="1:3">
      <c r="A922" s="55"/>
      <c r="B922" s="55"/>
      <c r="C922" s="55"/>
    </row>
    <row r="923" spans="1:3">
      <c r="A923" s="55"/>
      <c r="B923" s="55"/>
      <c r="C923" s="55"/>
    </row>
    <row r="924" spans="1:3">
      <c r="A924" s="55"/>
      <c r="B924" s="55"/>
      <c r="C924" s="55"/>
    </row>
    <row r="925" spans="1:3">
      <c r="A925" s="55"/>
      <c r="B925" s="55"/>
      <c r="C925" s="55"/>
    </row>
    <row r="926" spans="1:3">
      <c r="A926" s="55"/>
      <c r="B926" s="55"/>
      <c r="C926" s="55"/>
    </row>
    <row r="927" spans="1:3">
      <c r="A927" s="55"/>
      <c r="B927" s="55"/>
      <c r="C927" s="55"/>
    </row>
    <row r="928" spans="1:3">
      <c r="A928" s="55"/>
      <c r="B928" s="55"/>
      <c r="C928" s="55"/>
    </row>
    <row r="929" spans="1:3">
      <c r="A929" s="55"/>
      <c r="B929" s="55"/>
      <c r="C929" s="55"/>
    </row>
    <row r="930" spans="1:3">
      <c r="A930" s="55"/>
      <c r="B930" s="55"/>
      <c r="C930" s="55"/>
    </row>
    <row r="931" spans="1:3">
      <c r="A931" s="55"/>
      <c r="B931" s="55"/>
      <c r="C931" s="55"/>
    </row>
    <row r="932" spans="1:3">
      <c r="A932" s="55"/>
      <c r="B932" s="55"/>
      <c r="C932" s="55"/>
    </row>
    <row r="933" spans="1:3">
      <c r="A933" s="55"/>
      <c r="B933" s="55"/>
      <c r="C933" s="55"/>
    </row>
    <row r="934" spans="1:3">
      <c r="A934" s="55"/>
      <c r="B934" s="55"/>
      <c r="C934" s="55"/>
    </row>
    <row r="935" spans="1:3">
      <c r="A935" s="55"/>
      <c r="B935" s="55"/>
      <c r="C935" s="55"/>
    </row>
    <row r="936" spans="1:3">
      <c r="A936" s="55"/>
      <c r="B936" s="55"/>
      <c r="C936" s="55"/>
    </row>
    <row r="937" spans="1:3">
      <c r="A937" s="55"/>
      <c r="B937" s="55"/>
      <c r="C937" s="55"/>
    </row>
    <row r="938" spans="1:3">
      <c r="A938" s="55"/>
      <c r="B938" s="55"/>
      <c r="C938" s="55"/>
    </row>
    <row r="939" spans="1:3">
      <c r="A939" s="55"/>
      <c r="B939" s="55"/>
      <c r="C939" s="55"/>
    </row>
    <row r="940" spans="1:3">
      <c r="A940" s="55"/>
      <c r="B940" s="55"/>
      <c r="C940" s="55"/>
    </row>
    <row r="941" spans="1:3">
      <c r="A941" s="55"/>
      <c r="B941" s="55"/>
      <c r="C941" s="55"/>
    </row>
    <row r="942" spans="1:3">
      <c r="A942" s="55"/>
      <c r="B942" s="55"/>
      <c r="C942" s="55"/>
    </row>
    <row r="943" spans="1:3">
      <c r="A943" s="55"/>
      <c r="B943" s="55"/>
      <c r="C943" s="55"/>
    </row>
    <row r="944" spans="1:3">
      <c r="A944" s="55"/>
      <c r="B944" s="55"/>
      <c r="C944" s="55"/>
    </row>
    <row r="945" spans="1:3">
      <c r="A945" s="55"/>
      <c r="B945" s="55"/>
      <c r="C945" s="55"/>
    </row>
    <row r="946" spans="1:3">
      <c r="A946" s="55"/>
      <c r="B946" s="55"/>
      <c r="C946" s="55"/>
    </row>
    <row r="947" spans="1:3">
      <c r="A947" s="55"/>
      <c r="B947" s="55"/>
      <c r="C947" s="55"/>
    </row>
    <row r="948" spans="1:3">
      <c r="A948" s="55"/>
      <c r="B948" s="55"/>
      <c r="C948" s="55"/>
    </row>
    <row r="949" spans="1:3">
      <c r="A949" s="55"/>
      <c r="B949" s="55"/>
      <c r="C949" s="55"/>
    </row>
    <row r="950" spans="1:3">
      <c r="A950" s="55"/>
      <c r="B950" s="55"/>
      <c r="C950" s="55"/>
    </row>
    <row r="951" spans="1:3">
      <c r="A951" s="55"/>
      <c r="B951" s="55"/>
      <c r="C951" s="55"/>
    </row>
    <row r="952" spans="1:3">
      <c r="A952" s="55"/>
      <c r="B952" s="55"/>
      <c r="C952" s="55"/>
    </row>
    <row r="953" spans="1:3">
      <c r="A953" s="55"/>
      <c r="B953" s="55"/>
      <c r="C953" s="55"/>
    </row>
    <row r="954" spans="1:3">
      <c r="A954" s="55"/>
      <c r="B954" s="55"/>
      <c r="C954" s="55"/>
    </row>
    <row r="955" spans="1:3">
      <c r="A955" s="55"/>
      <c r="B955" s="55"/>
      <c r="C955" s="55"/>
    </row>
    <row r="956" spans="1:3">
      <c r="A956" s="55"/>
      <c r="B956" s="55"/>
      <c r="C956" s="55"/>
    </row>
    <row r="957" spans="1:3">
      <c r="A957" s="55"/>
      <c r="B957" s="55"/>
      <c r="C957" s="55"/>
    </row>
    <row r="958" spans="1:3">
      <c r="A958" s="55"/>
      <c r="B958" s="55"/>
      <c r="C958" s="55"/>
    </row>
    <row r="959" spans="1:3">
      <c r="A959" s="55"/>
      <c r="B959" s="55"/>
      <c r="C959" s="55"/>
    </row>
    <row r="960" spans="1:3">
      <c r="A960" s="55"/>
      <c r="B960" s="55"/>
      <c r="C960" s="55"/>
    </row>
    <row r="961" spans="1:3">
      <c r="A961" s="55"/>
      <c r="B961" s="55"/>
      <c r="C961" s="55"/>
    </row>
    <row r="962" spans="1:3">
      <c r="A962" s="55"/>
      <c r="B962" s="55"/>
      <c r="C962" s="55"/>
    </row>
    <row r="963" spans="1:3">
      <c r="A963" s="55"/>
      <c r="B963" s="55"/>
      <c r="C963" s="55"/>
    </row>
    <row r="964" spans="1:3">
      <c r="A964" s="55"/>
      <c r="B964" s="55"/>
      <c r="C964" s="55"/>
    </row>
    <row r="965" spans="1:3">
      <c r="A965" s="55"/>
      <c r="B965" s="55"/>
      <c r="C965" s="55"/>
    </row>
    <row r="966" spans="1:3">
      <c r="A966" s="55"/>
      <c r="B966" s="55"/>
      <c r="C966" s="55"/>
    </row>
    <row r="967" spans="1:3">
      <c r="A967" s="55"/>
      <c r="B967" s="55"/>
      <c r="C967" s="55"/>
    </row>
    <row r="968" spans="1:3">
      <c r="A968" s="55"/>
      <c r="B968" s="55"/>
      <c r="C968" s="55"/>
    </row>
    <row r="969" spans="1:3">
      <c r="A969" s="55"/>
      <c r="B969" s="55"/>
      <c r="C969" s="55"/>
    </row>
    <row r="970" spans="1:3">
      <c r="A970" s="55"/>
      <c r="B970" s="55"/>
      <c r="C970" s="55"/>
    </row>
    <row r="971" spans="1:3">
      <c r="A971" s="55"/>
      <c r="B971" s="55"/>
      <c r="C971" s="55"/>
    </row>
    <row r="972" spans="1:3">
      <c r="A972" s="55"/>
      <c r="B972" s="55"/>
      <c r="C972" s="55"/>
    </row>
    <row r="973" spans="1:3">
      <c r="A973" s="55"/>
      <c r="B973" s="55"/>
      <c r="C973" s="55"/>
    </row>
    <row r="974" spans="1:3">
      <c r="A974" s="55"/>
      <c r="B974" s="55"/>
      <c r="C974" s="55"/>
    </row>
    <row r="975" spans="1:3">
      <c r="A975" s="55"/>
      <c r="B975" s="55"/>
      <c r="C975" s="55"/>
    </row>
    <row r="976" spans="1:3">
      <c r="A976" s="55"/>
      <c r="B976" s="55"/>
      <c r="C976" s="55"/>
    </row>
    <row r="977" spans="1:3">
      <c r="A977" s="55"/>
      <c r="B977" s="55"/>
      <c r="C977" s="55"/>
    </row>
    <row r="978" spans="1:3">
      <c r="A978" s="55"/>
      <c r="B978" s="55"/>
      <c r="C978" s="55"/>
    </row>
    <row r="979" spans="1:3">
      <c r="A979" s="55"/>
      <c r="B979" s="55"/>
      <c r="C979" s="55"/>
    </row>
    <row r="980" spans="1:3">
      <c r="A980" s="55"/>
      <c r="B980" s="55"/>
      <c r="C980" s="55"/>
    </row>
    <row r="981" spans="1:3">
      <c r="A981" s="55"/>
      <c r="B981" s="55"/>
      <c r="C981" s="55"/>
    </row>
    <row r="982" spans="1:3">
      <c r="A982" s="55"/>
      <c r="B982" s="55"/>
      <c r="C982" s="55"/>
    </row>
    <row r="983" spans="1:3">
      <c r="A983" s="55"/>
      <c r="B983" s="55"/>
      <c r="C983" s="55"/>
    </row>
    <row r="984" spans="1:3">
      <c r="A984" s="55"/>
      <c r="B984" s="55"/>
      <c r="C984" s="55"/>
    </row>
    <row r="985" spans="1:3">
      <c r="A985" s="55"/>
      <c r="B985" s="55"/>
      <c r="C985" s="55"/>
    </row>
    <row r="986" spans="1:3">
      <c r="A986" s="55"/>
      <c r="B986" s="55"/>
      <c r="C986" s="55"/>
    </row>
    <row r="987" spans="1:3">
      <c r="A987" s="55"/>
      <c r="B987" s="55"/>
      <c r="C987" s="55"/>
    </row>
    <row r="988" spans="1:3">
      <c r="A988" s="55"/>
      <c r="B988" s="55"/>
      <c r="C988" s="55"/>
    </row>
    <row r="989" spans="1:3">
      <c r="A989" s="55"/>
      <c r="B989" s="55"/>
      <c r="C989" s="55"/>
    </row>
    <row r="990" spans="1:3">
      <c r="A990" s="55"/>
      <c r="B990" s="55"/>
      <c r="C990" s="55"/>
    </row>
    <row r="991" spans="1:3">
      <c r="A991" s="55"/>
      <c r="B991" s="55"/>
      <c r="C991" s="55"/>
    </row>
    <row r="992" spans="1:3">
      <c r="A992" s="55"/>
      <c r="B992" s="55"/>
      <c r="C992" s="55"/>
    </row>
    <row r="993" spans="1:3">
      <c r="A993" s="55"/>
      <c r="B993" s="55"/>
      <c r="C993" s="55"/>
    </row>
    <row r="994" spans="1:3">
      <c r="A994" s="55"/>
      <c r="B994" s="55"/>
      <c r="C994" s="55"/>
    </row>
    <row r="995" spans="1:3">
      <c r="A995" s="55"/>
      <c r="B995" s="55"/>
      <c r="C995" s="55"/>
    </row>
    <row r="996" spans="1:3">
      <c r="A996" s="55"/>
      <c r="B996" s="55"/>
      <c r="C996" s="55"/>
    </row>
    <row r="997" spans="1:3">
      <c r="A997" s="55"/>
      <c r="B997" s="55"/>
      <c r="C997" s="55"/>
    </row>
    <row r="998" spans="1:3">
      <c r="A998" s="55"/>
      <c r="B998" s="55"/>
      <c r="C998" s="55"/>
    </row>
    <row r="999" spans="1:3">
      <c r="A999" s="55"/>
      <c r="B999" s="55"/>
      <c r="C999" s="55"/>
    </row>
    <row r="1000" spans="1:3">
      <c r="A1000" s="55"/>
      <c r="B1000" s="55"/>
      <c r="C1000" s="55"/>
    </row>
  </sheetData>
  <autoFilter ref="A3:I62" xr:uid="{00000000-0001-0000-0700-000000000000}">
    <filterColumn colId="3">
      <filters>
        <filter val="2023"/>
      </filters>
    </filterColumn>
    <filterColumn colId="4" showButton="0"/>
    <filterColumn colId="5" showButton="0"/>
  </autoFilter>
  <mergeCells count="8">
    <mergeCell ref="E3:G3"/>
    <mergeCell ref="H3:H4"/>
    <mergeCell ref="I3:I4"/>
    <mergeCell ref="A1:D1"/>
    <mergeCell ref="A3:A4"/>
    <mergeCell ref="B3:B4"/>
    <mergeCell ref="C3:C4"/>
    <mergeCell ref="D3:D4"/>
  </mergeCells>
  <dataValidations count="2">
    <dataValidation type="list" allowBlank="1" showErrorMessage="1" sqref="C6:C16" xr:uid="{4865491C-9EA2-4EE1-B086-E6C0942BF513}">
      <formula1>"Akademik,Non-akademik"</formula1>
    </dataValidation>
    <dataValidation type="list" allowBlank="1" showErrorMessage="1" sqref="E6:G16" xr:uid="{F8F7011B-C811-4FE6-B596-1A39C2619E1B}">
      <formula1>"1"</formula1>
    </dataValidation>
  </dataValidation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heetViews>
  <sheetFormatPr defaultColWidth="11.125" defaultRowHeight="15" customHeight="1"/>
  <cols>
    <col min="1" max="7" width="11" customWidth="1"/>
    <col min="8" max="8" width="17.5" customWidth="1"/>
    <col min="9" max="9" width="11" customWidth="1"/>
    <col min="10" max="10" width="27.375" customWidth="1"/>
    <col min="11" max="11" width="12.125" customWidth="1"/>
    <col min="12" max="26" width="11" customWidth="1"/>
  </cols>
  <sheetData>
    <row r="1" spans="1:10" ht="32.450000000000003" customHeight="1">
      <c r="A1" s="26" t="s">
        <v>99</v>
      </c>
      <c r="B1" s="3"/>
      <c r="C1" s="3"/>
    </row>
    <row r="2" spans="1:10" ht="15.75" customHeight="1"/>
    <row r="3" spans="1:10" ht="29.1" customHeight="1">
      <c r="A3" s="448" t="s">
        <v>100</v>
      </c>
      <c r="B3" s="448" t="s">
        <v>101</v>
      </c>
      <c r="C3" s="454" t="s">
        <v>102</v>
      </c>
      <c r="D3" s="445"/>
      <c r="E3" s="445"/>
      <c r="F3" s="445"/>
      <c r="G3" s="443"/>
      <c r="H3" s="448" t="s">
        <v>271</v>
      </c>
      <c r="I3" s="448" t="s">
        <v>103</v>
      </c>
      <c r="J3" s="450" t="s">
        <v>269</v>
      </c>
    </row>
    <row r="4" spans="1:10" ht="29.1" customHeight="1">
      <c r="A4" s="444"/>
      <c r="B4" s="444"/>
      <c r="C4" s="199" t="s">
        <v>104</v>
      </c>
      <c r="D4" s="199" t="s">
        <v>105</v>
      </c>
      <c r="E4" s="199" t="s">
        <v>106</v>
      </c>
      <c r="F4" s="199" t="s">
        <v>107</v>
      </c>
      <c r="G4" s="199" t="s">
        <v>108</v>
      </c>
      <c r="H4" s="455"/>
      <c r="I4" s="444"/>
      <c r="J4" s="453"/>
    </row>
    <row r="5" spans="1:10" ht="15.75" customHeight="1">
      <c r="A5" s="200">
        <v>1</v>
      </c>
      <c r="B5" s="200">
        <v>2</v>
      </c>
      <c r="C5" s="200">
        <v>3</v>
      </c>
      <c r="D5" s="200">
        <v>4</v>
      </c>
      <c r="E5" s="200">
        <v>5</v>
      </c>
      <c r="F5" s="200">
        <v>6</v>
      </c>
      <c r="G5" s="200">
        <v>7</v>
      </c>
      <c r="H5" s="200">
        <v>8</v>
      </c>
      <c r="I5" s="200">
        <v>9</v>
      </c>
      <c r="J5" s="200">
        <v>10</v>
      </c>
    </row>
    <row r="6" spans="1:10" ht="15.75" customHeight="1">
      <c r="A6" s="201" t="s">
        <v>109</v>
      </c>
      <c r="B6" s="202"/>
      <c r="C6" s="203"/>
      <c r="D6" s="203"/>
      <c r="E6" s="202"/>
      <c r="F6" s="202"/>
      <c r="G6" s="202"/>
      <c r="H6" s="202"/>
      <c r="I6" s="202"/>
      <c r="J6" s="202"/>
    </row>
    <row r="7" spans="1:10" ht="15.75" customHeight="1">
      <c r="A7" s="201" t="s">
        <v>110</v>
      </c>
      <c r="B7" s="202"/>
      <c r="C7" s="203"/>
      <c r="D7" s="203"/>
      <c r="E7" s="203"/>
      <c r="F7" s="202"/>
      <c r="G7" s="202"/>
      <c r="H7" s="202"/>
      <c r="I7" s="202"/>
      <c r="J7" s="202"/>
    </row>
    <row r="8" spans="1:10" ht="15.75" customHeight="1">
      <c r="A8" s="201" t="s">
        <v>53</v>
      </c>
      <c r="B8" s="202"/>
      <c r="C8" s="203"/>
      <c r="D8" s="203"/>
      <c r="E8" s="203"/>
      <c r="F8" s="203"/>
      <c r="G8" s="202"/>
      <c r="H8" s="202"/>
      <c r="I8" s="202"/>
      <c r="J8" s="202"/>
    </row>
    <row r="9" spans="1:10" ht="15.75" customHeight="1"/>
    <row r="10" spans="1:10" ht="15.75" customHeight="1"/>
    <row r="11" spans="1:10" ht="15.75" customHeight="1"/>
    <row r="12" spans="1:10" ht="15.75" customHeight="1"/>
    <row r="13" spans="1:10" ht="15.75" customHeight="1"/>
    <row r="14" spans="1:10" ht="15.75" customHeight="1"/>
    <row r="15" spans="1:10" ht="15.75" customHeight="1"/>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J3:J4"/>
    <mergeCell ref="A3:A4"/>
    <mergeCell ref="B3:B4"/>
    <mergeCell ref="C3:G3"/>
    <mergeCell ref="H3:H4"/>
    <mergeCell ref="I3:I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zoomScale="115" zoomScaleNormal="115" workbookViewId="0">
      <selection activeCell="F15" sqref="F15"/>
    </sheetView>
  </sheetViews>
  <sheetFormatPr defaultColWidth="11.125" defaultRowHeight="15" customHeight="1"/>
  <cols>
    <col min="1" max="1" width="8" customWidth="1"/>
    <col min="2" max="9" width="11" customWidth="1"/>
    <col min="10" max="10" width="14.5" customWidth="1"/>
    <col min="11" max="11" width="11" customWidth="1"/>
    <col min="12" max="12" width="39.125" customWidth="1"/>
    <col min="13" max="13" width="12.125" customWidth="1"/>
    <col min="14" max="26" width="11" customWidth="1"/>
  </cols>
  <sheetData>
    <row r="1" spans="1:12" ht="33.6" customHeight="1">
      <c r="A1" s="40" t="s">
        <v>111</v>
      </c>
      <c r="B1" s="3"/>
      <c r="C1" s="3"/>
      <c r="D1" s="3"/>
      <c r="E1" s="3"/>
    </row>
    <row r="2" spans="1:12" ht="15.75" customHeight="1"/>
    <row r="3" spans="1:12" ht="15.75" customHeight="1">
      <c r="A3" s="448" t="s">
        <v>100</v>
      </c>
      <c r="B3" s="448" t="s">
        <v>101</v>
      </c>
      <c r="C3" s="454" t="s">
        <v>102</v>
      </c>
      <c r="D3" s="445"/>
      <c r="E3" s="445"/>
      <c r="F3" s="445"/>
      <c r="G3" s="445"/>
      <c r="H3" s="445"/>
      <c r="I3" s="443"/>
      <c r="J3" s="448" t="s">
        <v>271</v>
      </c>
      <c r="K3" s="448" t="s">
        <v>103</v>
      </c>
      <c r="L3" s="448" t="s">
        <v>269</v>
      </c>
    </row>
    <row r="4" spans="1:12" ht="52.5" customHeight="1">
      <c r="A4" s="444"/>
      <c r="B4" s="444"/>
      <c r="C4" s="23" t="s">
        <v>112</v>
      </c>
      <c r="D4" s="23" t="s">
        <v>113</v>
      </c>
      <c r="E4" s="199" t="s">
        <v>104</v>
      </c>
      <c r="F4" s="199" t="s">
        <v>105</v>
      </c>
      <c r="G4" s="199" t="s">
        <v>106</v>
      </c>
      <c r="H4" s="199" t="s">
        <v>107</v>
      </c>
      <c r="I4" s="199" t="s">
        <v>108</v>
      </c>
      <c r="J4" s="444"/>
      <c r="K4" s="444"/>
      <c r="L4" s="444"/>
    </row>
    <row r="5" spans="1:12" ht="15.75" customHeight="1">
      <c r="A5" s="200">
        <v>1</v>
      </c>
      <c r="B5" s="200">
        <v>2</v>
      </c>
      <c r="C5" s="200">
        <v>3</v>
      </c>
      <c r="D5" s="200">
        <v>4</v>
      </c>
      <c r="E5" s="200">
        <v>5</v>
      </c>
      <c r="F5" s="200">
        <v>6</v>
      </c>
      <c r="G5" s="200">
        <v>7</v>
      </c>
      <c r="H5" s="200">
        <v>8</v>
      </c>
      <c r="I5" s="200">
        <v>9</v>
      </c>
      <c r="J5" s="200">
        <v>10</v>
      </c>
      <c r="K5" s="200">
        <v>11</v>
      </c>
      <c r="L5" s="200">
        <v>12</v>
      </c>
    </row>
    <row r="6" spans="1:12" ht="15.75" customHeight="1">
      <c r="A6" s="201" t="s">
        <v>114</v>
      </c>
      <c r="B6" s="204">
        <v>318</v>
      </c>
      <c r="C6" s="203"/>
      <c r="D6" s="203"/>
      <c r="E6" s="203"/>
      <c r="F6" s="205">
        <v>199</v>
      </c>
      <c r="G6" s="205">
        <v>46</v>
      </c>
      <c r="H6" s="205">
        <v>1</v>
      </c>
      <c r="I6" s="205">
        <v>2</v>
      </c>
      <c r="J6" s="205">
        <v>248</v>
      </c>
      <c r="K6" s="206">
        <v>3.98</v>
      </c>
      <c r="L6" s="207" t="s">
        <v>1522</v>
      </c>
    </row>
    <row r="7" spans="1:12" ht="15.75" customHeight="1">
      <c r="A7" s="201" t="s">
        <v>115</v>
      </c>
      <c r="B7" s="208">
        <v>390</v>
      </c>
      <c r="C7" s="203"/>
      <c r="D7" s="203"/>
      <c r="E7" s="203"/>
      <c r="F7" s="209"/>
      <c r="G7" s="210">
        <v>242</v>
      </c>
      <c r="H7" s="210">
        <v>20</v>
      </c>
      <c r="I7" s="210">
        <v>10</v>
      </c>
      <c r="J7" s="210">
        <v>272</v>
      </c>
      <c r="K7" s="211">
        <v>3.99</v>
      </c>
      <c r="L7" s="207" t="s">
        <v>1522</v>
      </c>
    </row>
    <row r="8" spans="1:12" ht="15.75" customHeight="1">
      <c r="A8" s="201" t="s">
        <v>109</v>
      </c>
      <c r="B8" s="208">
        <v>346</v>
      </c>
      <c r="C8" s="203"/>
      <c r="D8" s="203"/>
      <c r="E8" s="203"/>
      <c r="F8" s="209"/>
      <c r="G8" s="209"/>
      <c r="H8" s="210">
        <v>232</v>
      </c>
      <c r="I8" s="210">
        <v>21</v>
      </c>
      <c r="J8" s="210">
        <v>253</v>
      </c>
      <c r="K8" s="210">
        <v>3.94</v>
      </c>
      <c r="L8" s="207" t="s">
        <v>1522</v>
      </c>
    </row>
    <row r="9" spans="1:12" ht="15.75" customHeight="1">
      <c r="A9" s="201" t="s">
        <v>110</v>
      </c>
      <c r="B9" s="208">
        <v>364</v>
      </c>
      <c r="C9" s="203"/>
      <c r="D9" s="203"/>
      <c r="E9" s="203"/>
      <c r="F9" s="209"/>
      <c r="G9" s="209"/>
      <c r="H9" s="209"/>
      <c r="I9" s="210">
        <v>268</v>
      </c>
      <c r="J9" s="210">
        <v>268</v>
      </c>
      <c r="K9" s="210">
        <v>3.89</v>
      </c>
      <c r="L9" s="207" t="s">
        <v>1522</v>
      </c>
    </row>
    <row r="10" spans="1:12" ht="15.75" customHeight="1">
      <c r="F10" s="493">
        <f>F6/B6</f>
        <v>0.62578616352201255</v>
      </c>
    </row>
    <row r="11" spans="1:12" ht="15.75" customHeight="1">
      <c r="F11" s="493">
        <f>G7/B7</f>
        <v>0.62051282051282053</v>
      </c>
      <c r="K11" s="118"/>
    </row>
    <row r="12" spans="1:12" ht="15.75" customHeight="1">
      <c r="F12" s="493">
        <f>H8/B8</f>
        <v>0.67052023121387283</v>
      </c>
    </row>
    <row r="13" spans="1:12" ht="15.75" customHeight="1">
      <c r="F13" s="493">
        <f>I9/B9</f>
        <v>0.73626373626373631</v>
      </c>
    </row>
    <row r="14" spans="1:12" ht="15.75" customHeight="1">
      <c r="F14" s="494">
        <f>AVERAGE(F10:F13)</f>
        <v>0.66327073787811053</v>
      </c>
    </row>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workbookViewId="0">
      <selection activeCell="G10" sqref="G10"/>
    </sheetView>
  </sheetViews>
  <sheetFormatPr defaultColWidth="11.125" defaultRowHeight="15" customHeight="1"/>
  <cols>
    <col min="1" max="6" width="11" customWidth="1"/>
    <col min="7" max="7" width="14.5" customWidth="1"/>
    <col min="8" max="8" width="11" customWidth="1"/>
    <col min="9" max="9" width="21" customWidth="1"/>
    <col min="10" max="10" width="12.125" customWidth="1"/>
    <col min="11" max="26" width="11" customWidth="1"/>
  </cols>
  <sheetData>
    <row r="1" spans="1:9" ht="32.450000000000003" customHeight="1">
      <c r="A1" s="26" t="s">
        <v>116</v>
      </c>
      <c r="B1" s="3"/>
    </row>
    <row r="2" spans="1:9" ht="15.75" customHeight="1"/>
    <row r="3" spans="1:9" ht="29.1" customHeight="1">
      <c r="A3" s="448" t="s">
        <v>100</v>
      </c>
      <c r="B3" s="448" t="s">
        <v>101</v>
      </c>
      <c r="C3" s="457" t="s">
        <v>102</v>
      </c>
      <c r="D3" s="458"/>
      <c r="E3" s="458"/>
      <c r="F3" s="459"/>
      <c r="G3" s="448" t="s">
        <v>271</v>
      </c>
      <c r="H3" s="448" t="s">
        <v>103</v>
      </c>
      <c r="I3" s="448" t="s">
        <v>269</v>
      </c>
    </row>
    <row r="4" spans="1:9" ht="33" customHeight="1">
      <c r="A4" s="444"/>
      <c r="B4" s="444"/>
      <c r="C4" s="199" t="s">
        <v>105</v>
      </c>
      <c r="D4" s="199" t="s">
        <v>106</v>
      </c>
      <c r="E4" s="199" t="s">
        <v>107</v>
      </c>
      <c r="F4" s="199" t="s">
        <v>108</v>
      </c>
      <c r="G4" s="444"/>
      <c r="H4" s="444"/>
      <c r="I4" s="456"/>
    </row>
    <row r="5" spans="1:9" ht="15.75" customHeight="1">
      <c r="A5" s="200">
        <v>1</v>
      </c>
      <c r="B5" s="200">
        <v>2</v>
      </c>
      <c r="C5" s="200">
        <v>3</v>
      </c>
      <c r="D5" s="200">
        <v>4</v>
      </c>
      <c r="E5" s="200">
        <v>5</v>
      </c>
      <c r="F5" s="200">
        <v>6</v>
      </c>
      <c r="G5" s="200">
        <v>7</v>
      </c>
      <c r="H5" s="200">
        <v>8</v>
      </c>
      <c r="I5" s="200">
        <v>9</v>
      </c>
    </row>
    <row r="6" spans="1:9" ht="15.75" customHeight="1">
      <c r="A6" s="201" t="s">
        <v>110</v>
      </c>
      <c r="B6" s="202"/>
      <c r="C6" s="203"/>
      <c r="D6" s="202"/>
      <c r="E6" s="202"/>
      <c r="F6" s="202"/>
      <c r="G6" s="202"/>
      <c r="H6" s="202"/>
      <c r="I6" s="202"/>
    </row>
    <row r="7" spans="1:9" ht="15.75" customHeight="1">
      <c r="A7" s="201" t="s">
        <v>53</v>
      </c>
      <c r="B7" s="202"/>
      <c r="C7" s="203"/>
      <c r="D7" s="203"/>
      <c r="E7" s="202"/>
      <c r="F7" s="202"/>
      <c r="G7" s="202"/>
      <c r="H7" s="202"/>
      <c r="I7" s="202"/>
    </row>
    <row r="8" spans="1:9" ht="15.75" customHeight="1">
      <c r="A8" s="201" t="s">
        <v>54</v>
      </c>
      <c r="B8" s="202"/>
      <c r="C8" s="203"/>
      <c r="D8" s="203"/>
      <c r="E8" s="203"/>
      <c r="F8" s="202"/>
      <c r="G8" s="202"/>
      <c r="H8" s="202"/>
      <c r="I8" s="202"/>
    </row>
    <row r="9" spans="1:9" ht="15.75" customHeight="1"/>
    <row r="10" spans="1:9" ht="15.75" customHeight="1"/>
    <row r="11" spans="1:9" ht="15.75" customHeight="1"/>
    <row r="12" spans="1:9" ht="15.75" customHeight="1"/>
    <row r="13" spans="1:9" ht="15.75" customHeight="1"/>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I3:I4"/>
    <mergeCell ref="A3:A4"/>
    <mergeCell ref="B3:B4"/>
    <mergeCell ref="C3:F3"/>
    <mergeCell ref="G3:G4"/>
    <mergeCell ref="H3:H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J13" sqref="J13"/>
    </sheetView>
  </sheetViews>
  <sheetFormatPr defaultColWidth="11.125" defaultRowHeight="15" customHeight="1"/>
  <cols>
    <col min="1" max="9" width="11" customWidth="1"/>
    <col min="10" max="10" width="16.625" customWidth="1"/>
    <col min="11" max="11" width="11" customWidth="1"/>
    <col min="12" max="12" width="21.625" customWidth="1"/>
    <col min="13" max="13" width="12.125" customWidth="1"/>
    <col min="14" max="26" width="11" customWidth="1"/>
  </cols>
  <sheetData>
    <row r="1" spans="1:12" ht="32.450000000000003" customHeight="1">
      <c r="A1" s="26" t="s">
        <v>117</v>
      </c>
      <c r="B1" s="3"/>
      <c r="C1" s="3"/>
      <c r="D1" s="3"/>
      <c r="E1" s="3"/>
    </row>
    <row r="2" spans="1:12" ht="15.75" customHeight="1"/>
    <row r="3" spans="1:12" ht="30.6" customHeight="1">
      <c r="A3" s="448" t="s">
        <v>100</v>
      </c>
      <c r="B3" s="448" t="s">
        <v>101</v>
      </c>
      <c r="C3" s="457" t="s">
        <v>102</v>
      </c>
      <c r="D3" s="458"/>
      <c r="E3" s="458"/>
      <c r="F3" s="458"/>
      <c r="G3" s="458"/>
      <c r="H3" s="458"/>
      <c r="I3" s="459"/>
      <c r="J3" s="448" t="s">
        <v>271</v>
      </c>
      <c r="K3" s="448" t="s">
        <v>103</v>
      </c>
      <c r="L3" s="448" t="s">
        <v>269</v>
      </c>
    </row>
    <row r="4" spans="1:12" ht="36.6" customHeight="1">
      <c r="A4" s="444"/>
      <c r="B4" s="444"/>
      <c r="C4" s="23" t="s">
        <v>112</v>
      </c>
      <c r="D4" s="23" t="s">
        <v>113</v>
      </c>
      <c r="E4" s="199" t="s">
        <v>104</v>
      </c>
      <c r="F4" s="199" t="s">
        <v>105</v>
      </c>
      <c r="G4" s="199" t="s">
        <v>106</v>
      </c>
      <c r="H4" s="199" t="s">
        <v>107</v>
      </c>
      <c r="I4" s="199" t="s">
        <v>108</v>
      </c>
      <c r="J4" s="455"/>
      <c r="K4" s="444"/>
      <c r="L4" s="444"/>
    </row>
    <row r="5" spans="1:12" ht="15.75" customHeight="1">
      <c r="A5" s="200">
        <v>1</v>
      </c>
      <c r="B5" s="200">
        <v>2</v>
      </c>
      <c r="C5" s="200">
        <v>3</v>
      </c>
      <c r="D5" s="200">
        <v>4</v>
      </c>
      <c r="E5" s="200">
        <v>5</v>
      </c>
      <c r="F5" s="200">
        <v>6</v>
      </c>
      <c r="G5" s="200">
        <v>7</v>
      </c>
      <c r="H5" s="200">
        <v>8</v>
      </c>
      <c r="I5" s="200">
        <v>9</v>
      </c>
      <c r="J5" s="200">
        <v>10</v>
      </c>
      <c r="K5" s="200">
        <v>11</v>
      </c>
      <c r="L5" s="200">
        <v>12</v>
      </c>
    </row>
    <row r="6" spans="1:12" ht="15.75" customHeight="1">
      <c r="A6" s="201" t="s">
        <v>114</v>
      </c>
      <c r="B6" s="202"/>
      <c r="C6" s="212"/>
      <c r="D6" s="212"/>
      <c r="E6" s="202"/>
      <c r="F6" s="202"/>
      <c r="G6" s="202"/>
      <c r="H6" s="202"/>
      <c r="I6" s="202"/>
      <c r="J6" s="202"/>
      <c r="K6" s="202"/>
      <c r="L6" s="202"/>
    </row>
    <row r="7" spans="1:12" ht="15.75" customHeight="1">
      <c r="A7" s="201" t="s">
        <v>115</v>
      </c>
      <c r="B7" s="202"/>
      <c r="C7" s="212"/>
      <c r="D7" s="212"/>
      <c r="E7" s="212"/>
      <c r="F7" s="202"/>
      <c r="G7" s="202"/>
      <c r="H7" s="202"/>
      <c r="I7" s="202"/>
      <c r="J7" s="202"/>
      <c r="K7" s="202"/>
      <c r="L7" s="202"/>
    </row>
    <row r="8" spans="1:12" ht="15.75" customHeight="1">
      <c r="A8" s="201" t="s">
        <v>109</v>
      </c>
      <c r="B8" s="202"/>
      <c r="C8" s="212"/>
      <c r="D8" s="212"/>
      <c r="E8" s="212"/>
      <c r="F8" s="212"/>
      <c r="G8" s="202"/>
      <c r="H8" s="202"/>
      <c r="I8" s="202"/>
      <c r="J8" s="202"/>
      <c r="K8" s="202"/>
      <c r="L8" s="202"/>
    </row>
    <row r="9" spans="1:12" ht="15.75" customHeight="1">
      <c r="A9" s="201" t="s">
        <v>110</v>
      </c>
      <c r="B9" s="202"/>
      <c r="C9" s="212"/>
      <c r="D9" s="212"/>
      <c r="E9" s="212"/>
      <c r="F9" s="212"/>
      <c r="G9" s="212"/>
      <c r="H9" s="202"/>
      <c r="I9" s="202"/>
      <c r="J9" s="202"/>
      <c r="K9" s="202"/>
      <c r="L9" s="202"/>
    </row>
    <row r="10" spans="1:12" ht="15.75" customHeight="1">
      <c r="A10" s="201" t="s">
        <v>53</v>
      </c>
      <c r="B10" s="202"/>
      <c r="C10" s="212"/>
      <c r="D10" s="212"/>
      <c r="E10" s="212"/>
      <c r="F10" s="212"/>
      <c r="G10" s="212"/>
      <c r="H10" s="212"/>
      <c r="I10" s="202"/>
      <c r="J10" s="202"/>
      <c r="K10" s="202"/>
      <c r="L10" s="202"/>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C3" sqref="C3:C4"/>
    </sheetView>
  </sheetViews>
  <sheetFormatPr defaultColWidth="11.125" defaultRowHeight="15" customHeight="1"/>
  <cols>
    <col min="1" max="1" width="7.625" customWidth="1"/>
    <col min="2" max="2" width="16.375" customWidth="1"/>
    <col min="3" max="3" width="20.625" customWidth="1"/>
    <col min="4" max="4" width="18" customWidth="1"/>
    <col min="5" max="7" width="12.375" customWidth="1"/>
    <col min="8" max="8" width="26.5" customWidth="1"/>
    <col min="9" max="9" width="12.125" customWidth="1"/>
    <col min="10" max="26" width="11" customWidth="1"/>
  </cols>
  <sheetData>
    <row r="1" spans="1:26" ht="32.450000000000003" customHeight="1">
      <c r="A1" s="26" t="s">
        <v>118</v>
      </c>
    </row>
    <row r="2" spans="1:26" ht="15.75" customHeight="1"/>
    <row r="3" spans="1:26" ht="44.45" customHeight="1">
      <c r="A3" s="448" t="s">
        <v>119</v>
      </c>
      <c r="B3" s="448" t="s">
        <v>120</v>
      </c>
      <c r="C3" s="448" t="s">
        <v>121</v>
      </c>
      <c r="D3" s="448" t="s">
        <v>122</v>
      </c>
      <c r="E3" s="447" t="s">
        <v>123</v>
      </c>
      <c r="F3" s="462"/>
      <c r="G3" s="463"/>
      <c r="H3" s="460" t="s">
        <v>269</v>
      </c>
    </row>
    <row r="4" spans="1:26" ht="33" customHeight="1">
      <c r="A4" s="461"/>
      <c r="B4" s="461"/>
      <c r="C4" s="461"/>
      <c r="D4" s="461"/>
      <c r="E4" s="23" t="s">
        <v>124</v>
      </c>
      <c r="F4" s="23" t="s">
        <v>125</v>
      </c>
      <c r="G4" s="23" t="s">
        <v>126</v>
      </c>
      <c r="H4" s="461"/>
    </row>
    <row r="5" spans="1:26" ht="15.75" customHeight="1">
      <c r="A5" s="22">
        <v>1</v>
      </c>
      <c r="B5" s="22">
        <v>2</v>
      </c>
      <c r="C5" s="22">
        <v>3</v>
      </c>
      <c r="D5" s="22">
        <v>4</v>
      </c>
      <c r="E5" s="22">
        <v>5</v>
      </c>
      <c r="F5" s="22">
        <v>6</v>
      </c>
      <c r="G5" s="22">
        <v>7</v>
      </c>
      <c r="H5" s="22">
        <v>8</v>
      </c>
      <c r="I5" s="17"/>
      <c r="J5" s="17"/>
      <c r="K5" s="17"/>
      <c r="L5" s="17"/>
      <c r="M5" s="17"/>
      <c r="N5" s="17"/>
      <c r="O5" s="17"/>
      <c r="P5" s="17"/>
      <c r="Q5" s="17"/>
      <c r="R5" s="17"/>
      <c r="S5" s="17"/>
      <c r="T5" s="17"/>
      <c r="U5" s="17"/>
      <c r="V5" s="17"/>
      <c r="W5" s="17"/>
      <c r="X5" s="17"/>
      <c r="Y5" s="17"/>
      <c r="Z5" s="17"/>
    </row>
    <row r="6" spans="1:26" ht="15.75" customHeight="1">
      <c r="A6" s="20" t="s">
        <v>109</v>
      </c>
      <c r="B6" s="21"/>
      <c r="C6" s="21"/>
      <c r="D6" s="21"/>
      <c r="E6" s="21"/>
      <c r="F6" s="21"/>
      <c r="G6" s="21"/>
      <c r="H6" s="21"/>
    </row>
    <row r="7" spans="1:26" ht="15.75" customHeight="1">
      <c r="A7" s="20" t="s">
        <v>110</v>
      </c>
      <c r="B7" s="21"/>
      <c r="C7" s="21"/>
      <c r="D7" s="21"/>
      <c r="E7" s="21"/>
      <c r="F7" s="21"/>
      <c r="G7" s="21"/>
      <c r="H7" s="21"/>
    </row>
    <row r="8" spans="1:26" ht="15.75" customHeight="1">
      <c r="A8" s="20" t="s">
        <v>53</v>
      </c>
      <c r="B8" s="21"/>
      <c r="C8" s="21"/>
      <c r="D8" s="21"/>
      <c r="E8" s="21"/>
      <c r="F8" s="21"/>
      <c r="G8" s="21"/>
      <c r="H8" s="21"/>
    </row>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H3:H4"/>
    <mergeCell ref="A3:A4"/>
    <mergeCell ref="B3:B4"/>
    <mergeCell ref="C3:C4"/>
    <mergeCell ref="D3:D4"/>
    <mergeCell ref="E3:G3"/>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zoomScale="130" zoomScaleNormal="130" workbookViewId="0">
      <selection activeCell="D9" sqref="D9"/>
    </sheetView>
  </sheetViews>
  <sheetFormatPr defaultColWidth="11.125" defaultRowHeight="15" customHeight="1"/>
  <cols>
    <col min="1" max="6" width="15.625" customWidth="1"/>
    <col min="7" max="7" width="35.25" customWidth="1"/>
    <col min="8" max="8" width="12.125" customWidth="1"/>
    <col min="9" max="26" width="11" customWidth="1"/>
  </cols>
  <sheetData>
    <row r="1" spans="1:7" ht="32.450000000000003" customHeight="1">
      <c r="A1" s="40" t="s">
        <v>127</v>
      </c>
    </row>
    <row r="2" spans="1:7" ht="15.75" customHeight="1"/>
    <row r="3" spans="1:7" ht="31.5" customHeight="1">
      <c r="A3" s="464" t="s">
        <v>119</v>
      </c>
      <c r="B3" s="448" t="s">
        <v>120</v>
      </c>
      <c r="C3" s="448" t="s">
        <v>121</v>
      </c>
      <c r="D3" s="447" t="s">
        <v>123</v>
      </c>
      <c r="E3" s="445"/>
      <c r="F3" s="443"/>
      <c r="G3" s="448" t="s">
        <v>269</v>
      </c>
    </row>
    <row r="4" spans="1:7" ht="33" customHeight="1">
      <c r="A4" s="444"/>
      <c r="B4" s="444"/>
      <c r="C4" s="444"/>
      <c r="D4" s="23" t="s">
        <v>128</v>
      </c>
      <c r="E4" s="23" t="s">
        <v>129</v>
      </c>
      <c r="F4" s="23" t="s">
        <v>130</v>
      </c>
      <c r="G4" s="444"/>
    </row>
    <row r="5" spans="1:7" ht="15.75" customHeight="1">
      <c r="A5" s="200">
        <v>1</v>
      </c>
      <c r="B5" s="200">
        <v>2</v>
      </c>
      <c r="C5" s="200">
        <v>3</v>
      </c>
      <c r="D5" s="200">
        <v>4</v>
      </c>
      <c r="E5" s="200">
        <v>5</v>
      </c>
      <c r="F5" s="200">
        <v>6</v>
      </c>
      <c r="G5" s="200">
        <v>7</v>
      </c>
    </row>
    <row r="6" spans="1:7" ht="15.75" customHeight="1">
      <c r="A6" s="201" t="s">
        <v>109</v>
      </c>
      <c r="B6" s="204">
        <v>283</v>
      </c>
      <c r="C6" s="205">
        <v>227</v>
      </c>
      <c r="D6" s="205">
        <v>188</v>
      </c>
      <c r="E6" s="205">
        <v>29</v>
      </c>
      <c r="F6" s="205">
        <v>0</v>
      </c>
      <c r="G6" s="213" t="s">
        <v>1523</v>
      </c>
    </row>
    <row r="7" spans="1:7" ht="15.75" customHeight="1">
      <c r="A7" s="201" t="s">
        <v>110</v>
      </c>
      <c r="B7" s="208">
        <v>275</v>
      </c>
      <c r="C7" s="210">
        <v>231</v>
      </c>
      <c r="D7" s="210">
        <v>198</v>
      </c>
      <c r="E7" s="210">
        <v>25</v>
      </c>
      <c r="F7" s="210">
        <v>0</v>
      </c>
      <c r="G7" s="214" t="s">
        <v>1524</v>
      </c>
    </row>
    <row r="8" spans="1:7" ht="15.75" customHeight="1">
      <c r="A8" s="201" t="s">
        <v>53</v>
      </c>
      <c r="B8" s="208">
        <v>295</v>
      </c>
      <c r="C8" s="210">
        <v>255</v>
      </c>
      <c r="D8" s="210">
        <v>212</v>
      </c>
      <c r="E8" s="210">
        <v>31</v>
      </c>
      <c r="F8" s="210">
        <v>0</v>
      </c>
      <c r="G8" s="214" t="s">
        <v>1525</v>
      </c>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workbookViewId="0">
      <selection activeCell="G13" sqref="G13"/>
    </sheetView>
  </sheetViews>
  <sheetFormatPr defaultColWidth="11.125" defaultRowHeight="15" customHeight="1"/>
  <cols>
    <col min="1" max="6" width="15.625" customWidth="1"/>
    <col min="7" max="7" width="26" customWidth="1"/>
    <col min="8" max="8" width="12.125" customWidth="1"/>
    <col min="9" max="26" width="11" customWidth="1"/>
  </cols>
  <sheetData>
    <row r="1" spans="1:7" ht="32.450000000000003" customHeight="1">
      <c r="A1" s="26" t="s">
        <v>131</v>
      </c>
    </row>
    <row r="2" spans="1:7" ht="15.6" customHeight="1"/>
    <row r="3" spans="1:7" ht="30.6" customHeight="1">
      <c r="A3" s="464" t="s">
        <v>119</v>
      </c>
      <c r="B3" s="448" t="s">
        <v>120</v>
      </c>
      <c r="C3" s="448" t="s">
        <v>121</v>
      </c>
      <c r="D3" s="447" t="s">
        <v>123</v>
      </c>
      <c r="E3" s="445"/>
      <c r="F3" s="443"/>
      <c r="G3" s="448" t="s">
        <v>269</v>
      </c>
    </row>
    <row r="4" spans="1:7" ht="30.75" customHeight="1">
      <c r="A4" s="444"/>
      <c r="B4" s="444"/>
      <c r="C4" s="444"/>
      <c r="D4" s="23" t="s">
        <v>124</v>
      </c>
      <c r="E4" s="23" t="s">
        <v>125</v>
      </c>
      <c r="F4" s="23" t="s">
        <v>126</v>
      </c>
      <c r="G4" s="444"/>
    </row>
    <row r="5" spans="1:7" ht="15.75" customHeight="1">
      <c r="A5" s="200">
        <v>1</v>
      </c>
      <c r="B5" s="200">
        <v>2</v>
      </c>
      <c r="C5" s="200">
        <v>3</v>
      </c>
      <c r="D5" s="200">
        <v>4</v>
      </c>
      <c r="E5" s="200">
        <v>5</v>
      </c>
      <c r="F5" s="200">
        <v>6</v>
      </c>
      <c r="G5" s="200">
        <v>7</v>
      </c>
    </row>
    <row r="6" spans="1:7" ht="15.75" customHeight="1">
      <c r="A6" s="201" t="s">
        <v>109</v>
      </c>
      <c r="B6" s="202"/>
      <c r="C6" s="202"/>
      <c r="D6" s="202"/>
      <c r="E6" s="202"/>
      <c r="F6" s="202"/>
      <c r="G6" s="202"/>
    </row>
    <row r="7" spans="1:7" ht="15.75" customHeight="1">
      <c r="A7" s="201" t="s">
        <v>110</v>
      </c>
      <c r="B7" s="202"/>
      <c r="C7" s="202"/>
      <c r="D7" s="202"/>
      <c r="E7" s="202"/>
      <c r="F7" s="202"/>
      <c r="G7" s="202"/>
    </row>
    <row r="8" spans="1:7" ht="15.75" customHeight="1">
      <c r="A8" s="201" t="s">
        <v>53</v>
      </c>
      <c r="B8" s="202"/>
      <c r="C8" s="202"/>
      <c r="D8" s="202"/>
      <c r="E8" s="202"/>
      <c r="F8" s="202"/>
      <c r="G8" s="202"/>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zoomScale="115" zoomScaleNormal="115" workbookViewId="0">
      <selection activeCell="E12" sqref="E12"/>
    </sheetView>
  </sheetViews>
  <sheetFormatPr defaultColWidth="11.125" defaultRowHeight="15" customHeight="1"/>
  <cols>
    <col min="1" max="5" width="15.625" customWidth="1"/>
    <col min="6" max="6" width="33" customWidth="1"/>
    <col min="7" max="7" width="12.125" customWidth="1"/>
    <col min="8" max="26" width="11" customWidth="1"/>
  </cols>
  <sheetData>
    <row r="1" spans="1:7" ht="32.450000000000003" customHeight="1">
      <c r="A1" s="465" t="s">
        <v>132</v>
      </c>
      <c r="B1" s="465"/>
      <c r="C1" s="465"/>
      <c r="D1" s="465"/>
      <c r="E1" s="465"/>
      <c r="F1" s="465"/>
    </row>
    <row r="2" spans="1:7" ht="15.75" customHeight="1"/>
    <row r="3" spans="1:7" ht="30.75" customHeight="1">
      <c r="A3" s="448" t="s">
        <v>119</v>
      </c>
      <c r="B3" s="448" t="s">
        <v>120</v>
      </c>
      <c r="C3" s="448" t="s">
        <v>121</v>
      </c>
      <c r="D3" s="466" t="s">
        <v>133</v>
      </c>
      <c r="E3" s="443"/>
      <c r="F3" s="448" t="s">
        <v>138</v>
      </c>
      <c r="G3" s="24"/>
    </row>
    <row r="4" spans="1:7" ht="15.75" customHeight="1">
      <c r="A4" s="444"/>
      <c r="B4" s="444"/>
      <c r="C4" s="444"/>
      <c r="D4" s="215" t="s">
        <v>134</v>
      </c>
      <c r="E4" s="216" t="s">
        <v>135</v>
      </c>
      <c r="F4" s="444"/>
    </row>
    <row r="5" spans="1:7" ht="15.75" customHeight="1">
      <c r="A5" s="200">
        <v>1</v>
      </c>
      <c r="B5" s="200">
        <v>2</v>
      </c>
      <c r="C5" s="200">
        <v>3</v>
      </c>
      <c r="D5" s="200">
        <v>4</v>
      </c>
      <c r="E5" s="200">
        <v>5</v>
      </c>
      <c r="F5" s="200">
        <v>6</v>
      </c>
    </row>
    <row r="6" spans="1:7" ht="15.75" customHeight="1">
      <c r="A6" s="201" t="s">
        <v>109</v>
      </c>
      <c r="B6" s="217">
        <v>283</v>
      </c>
      <c r="C6" s="218">
        <v>227</v>
      </c>
      <c r="D6" s="218">
        <v>35</v>
      </c>
      <c r="E6" s="218">
        <v>182</v>
      </c>
      <c r="F6" s="219" t="s">
        <v>1526</v>
      </c>
    </row>
    <row r="7" spans="1:7" ht="15.75" customHeight="1">
      <c r="A7" s="201" t="s">
        <v>110</v>
      </c>
      <c r="B7" s="96">
        <v>275</v>
      </c>
      <c r="C7" s="90">
        <v>231</v>
      </c>
      <c r="D7" s="90">
        <v>36</v>
      </c>
      <c r="E7" s="90">
        <v>187</v>
      </c>
      <c r="F7" s="220" t="s">
        <v>1527</v>
      </c>
    </row>
    <row r="8" spans="1:7" ht="15.75" customHeight="1">
      <c r="A8" s="201" t="s">
        <v>53</v>
      </c>
      <c r="B8" s="96">
        <v>295</v>
      </c>
      <c r="C8" s="90">
        <v>255</v>
      </c>
      <c r="D8" s="90">
        <v>30</v>
      </c>
      <c r="E8" s="90">
        <v>213</v>
      </c>
      <c r="F8" s="220" t="s">
        <v>1528</v>
      </c>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A3:A4"/>
    <mergeCell ref="B3:B4"/>
    <mergeCell ref="C3:C4"/>
    <mergeCell ref="D3:E3"/>
    <mergeCell ref="F3:F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9902-428D-4346-AB56-97A223576C4D}">
  <dimension ref="A1:E30"/>
  <sheetViews>
    <sheetView zoomScale="107" zoomScaleNormal="70" workbookViewId="0">
      <pane ySplit="3" topLeftCell="A10" activePane="bottomLeft" state="frozen"/>
      <selection pane="bottomLeft" activeCell="C16" sqref="C16"/>
    </sheetView>
  </sheetViews>
  <sheetFormatPr defaultColWidth="8.625" defaultRowHeight="15.75"/>
  <cols>
    <col min="1" max="1" width="8.625" style="39"/>
    <col min="2" max="2" width="82.5" style="29" customWidth="1"/>
    <col min="3" max="3" width="12.5" style="30" customWidth="1"/>
    <col min="4" max="16384" width="8.625" style="31"/>
  </cols>
  <sheetData>
    <row r="1" spans="1:5">
      <c r="A1" s="28" t="s">
        <v>240</v>
      </c>
    </row>
    <row r="3" spans="1:5" s="34" customFormat="1">
      <c r="A3" s="32" t="s">
        <v>190</v>
      </c>
      <c r="B3" s="33" t="s">
        <v>238</v>
      </c>
      <c r="C3" s="32" t="s">
        <v>239</v>
      </c>
    </row>
    <row r="4" spans="1:5">
      <c r="A4" s="35">
        <v>1</v>
      </c>
      <c r="B4" s="36" t="s">
        <v>216</v>
      </c>
      <c r="C4" s="37" t="s">
        <v>241</v>
      </c>
    </row>
    <row r="5" spans="1:5">
      <c r="A5" s="35">
        <v>2</v>
      </c>
      <c r="B5" s="36" t="s">
        <v>217</v>
      </c>
      <c r="C5" s="37" t="s">
        <v>242</v>
      </c>
    </row>
    <row r="6" spans="1:5">
      <c r="A6" s="35">
        <v>3</v>
      </c>
      <c r="B6" s="36" t="s">
        <v>218</v>
      </c>
      <c r="C6" s="37" t="s">
        <v>243</v>
      </c>
    </row>
    <row r="7" spans="1:5">
      <c r="A7" s="35">
        <v>4</v>
      </c>
      <c r="B7" s="36" t="s">
        <v>219</v>
      </c>
      <c r="C7" s="37" t="s">
        <v>244</v>
      </c>
    </row>
    <row r="8" spans="1:5">
      <c r="A8" s="35">
        <v>5</v>
      </c>
      <c r="B8" s="36" t="s">
        <v>220</v>
      </c>
      <c r="C8" s="37" t="s">
        <v>245</v>
      </c>
    </row>
    <row r="9" spans="1:5">
      <c r="A9" s="35">
        <v>6</v>
      </c>
      <c r="B9" s="36" t="s">
        <v>221</v>
      </c>
      <c r="C9" s="37" t="s">
        <v>246</v>
      </c>
    </row>
    <row r="10" spans="1:5">
      <c r="A10" s="35">
        <v>7</v>
      </c>
      <c r="B10" s="36" t="s">
        <v>222</v>
      </c>
      <c r="C10" s="37" t="s">
        <v>247</v>
      </c>
      <c r="E10" s="38"/>
    </row>
    <row r="11" spans="1:5">
      <c r="A11" s="35">
        <v>8</v>
      </c>
      <c r="B11" s="36" t="s">
        <v>223</v>
      </c>
      <c r="C11" s="37" t="s">
        <v>248</v>
      </c>
    </row>
    <row r="12" spans="1:5">
      <c r="A12" s="35">
        <v>9</v>
      </c>
      <c r="B12" s="36" t="s">
        <v>224</v>
      </c>
      <c r="C12" s="37" t="s">
        <v>249</v>
      </c>
    </row>
    <row r="13" spans="1:5">
      <c r="A13" s="35">
        <v>10</v>
      </c>
      <c r="B13" s="36" t="s">
        <v>225</v>
      </c>
      <c r="C13" s="37" t="s">
        <v>250</v>
      </c>
    </row>
    <row r="14" spans="1:5">
      <c r="A14" s="35">
        <v>11</v>
      </c>
      <c r="B14" s="36" t="s">
        <v>226</v>
      </c>
      <c r="C14" s="37" t="s">
        <v>251</v>
      </c>
    </row>
    <row r="15" spans="1:5">
      <c r="A15" s="35">
        <v>12</v>
      </c>
      <c r="B15" s="36" t="s">
        <v>227</v>
      </c>
      <c r="C15" s="37" t="s">
        <v>252</v>
      </c>
    </row>
    <row r="16" spans="1:5">
      <c r="A16" s="35">
        <v>13</v>
      </c>
      <c r="B16" s="36" t="s">
        <v>229</v>
      </c>
      <c r="C16" s="37" t="s">
        <v>253</v>
      </c>
    </row>
    <row r="17" spans="1:3">
      <c r="A17" s="35">
        <v>14</v>
      </c>
      <c r="B17" s="36" t="s">
        <v>228</v>
      </c>
      <c r="C17" s="37" t="s">
        <v>254</v>
      </c>
    </row>
    <row r="18" spans="1:3" ht="31.5">
      <c r="A18" s="35">
        <v>15</v>
      </c>
      <c r="B18" s="36" t="s">
        <v>231</v>
      </c>
      <c r="C18" s="37" t="s">
        <v>255</v>
      </c>
    </row>
    <row r="19" spans="1:3" ht="18.600000000000001" customHeight="1">
      <c r="A19" s="35">
        <v>16</v>
      </c>
      <c r="B19" s="36" t="s">
        <v>230</v>
      </c>
      <c r="C19" s="37" t="s">
        <v>256</v>
      </c>
    </row>
    <row r="20" spans="1:3" ht="31.5">
      <c r="A20" s="35">
        <v>17</v>
      </c>
      <c r="B20" s="36" t="s">
        <v>232</v>
      </c>
      <c r="C20" s="37" t="s">
        <v>257</v>
      </c>
    </row>
    <row r="21" spans="1:3">
      <c r="A21" s="35">
        <v>18</v>
      </c>
      <c r="B21" s="36" t="s">
        <v>233</v>
      </c>
      <c r="C21" s="37" t="s">
        <v>258</v>
      </c>
    </row>
    <row r="22" spans="1:3" ht="31.5">
      <c r="A22" s="35">
        <v>19</v>
      </c>
      <c r="B22" s="36" t="s">
        <v>234</v>
      </c>
      <c r="C22" s="37" t="s">
        <v>259</v>
      </c>
    </row>
    <row r="23" spans="1:3">
      <c r="A23" s="35">
        <v>20</v>
      </c>
      <c r="B23" s="36" t="s">
        <v>235</v>
      </c>
      <c r="C23" s="37" t="s">
        <v>260</v>
      </c>
    </row>
    <row r="24" spans="1:3" ht="31.5">
      <c r="A24" s="35">
        <v>21</v>
      </c>
      <c r="B24" s="36" t="s">
        <v>236</v>
      </c>
      <c r="C24" s="37" t="s">
        <v>261</v>
      </c>
    </row>
    <row r="25" spans="1:3" ht="31.5">
      <c r="A25" s="35">
        <v>22</v>
      </c>
      <c r="B25" s="36" t="s">
        <v>237</v>
      </c>
      <c r="C25" s="37" t="s">
        <v>262</v>
      </c>
    </row>
    <row r="26" spans="1:3">
      <c r="A26" s="398">
        <v>23</v>
      </c>
      <c r="B26" s="36" t="s">
        <v>307</v>
      </c>
      <c r="C26" s="37" t="s">
        <v>309</v>
      </c>
    </row>
    <row r="27" spans="1:3">
      <c r="A27" s="398"/>
      <c r="B27" s="36" t="s">
        <v>308</v>
      </c>
      <c r="C27" s="37" t="s">
        <v>310</v>
      </c>
    </row>
    <row r="28" spans="1:3">
      <c r="A28" s="35">
        <v>24</v>
      </c>
      <c r="B28" s="44" t="s">
        <v>315</v>
      </c>
      <c r="C28" s="43" t="s">
        <v>304</v>
      </c>
    </row>
    <row r="29" spans="1:3">
      <c r="A29" s="35">
        <v>25</v>
      </c>
      <c r="B29" s="45" t="s">
        <v>316</v>
      </c>
      <c r="C29" s="43" t="s">
        <v>306</v>
      </c>
    </row>
    <row r="30" spans="1:3">
      <c r="A30" s="35">
        <v>26</v>
      </c>
      <c r="B30" s="44" t="s">
        <v>317</v>
      </c>
      <c r="C30" s="43" t="s">
        <v>305</v>
      </c>
    </row>
  </sheetData>
  <mergeCells count="1">
    <mergeCell ref="A26:A27"/>
  </mergeCells>
  <phoneticPr fontId="22" type="noConversion"/>
  <hyperlinks>
    <hyperlink ref="C4" location="'Tabel 1'!A1" display="Tabel 1" xr:uid="{1525D8C6-EBEB-4626-84EA-119DD039A4CE}"/>
    <hyperlink ref="C5" location="'Tabel 2'!A1" display="Tabel 2" xr:uid="{236A7657-EA49-43E8-988F-6E99F61D6495}"/>
    <hyperlink ref="C6" location="'Tabel 3'!A1" display="Tabel 3" xr:uid="{B4258EE6-38C1-4B0A-BD92-9DF727241572}"/>
    <hyperlink ref="C7" location="'Tabel 4'!A1" display="Tabel 4" xr:uid="{752E9D52-A5E5-4DDC-AEFD-B03AE308B1B6}"/>
    <hyperlink ref="C8" location="'Tabel 5'!A1" display="Tabel 5" xr:uid="{4345CA15-C258-4400-A4B4-946B273B7C5D}"/>
    <hyperlink ref="C9" location="'Tabel 6'!A1" display="Tabel 6" xr:uid="{C701408A-58B5-47F6-8F76-FC8B6CA64BC8}"/>
    <hyperlink ref="C10" location="'Tabel 7'!A1" display="Tabel 7" xr:uid="{DD5F560E-FB06-4D5F-866F-8FBCF9E2D41F}"/>
    <hyperlink ref="C11" location="'Tabel 8'!A1" display="Tabel 8" xr:uid="{A6A7C990-59C2-472D-B9A2-0D81F0129AAF}"/>
    <hyperlink ref="C12" location="'Tabel 9'!A1" display="Tabel 9" xr:uid="{BCEB831B-253E-4CD1-8AE7-D46B54A3A92B}"/>
    <hyperlink ref="C13" location="'Tabel 10'!A1" display="Tabel 10" xr:uid="{1B48F037-9269-446A-83EC-B5854FB9BB97}"/>
    <hyperlink ref="C14" location="'Tabel 11'!A1" display="Tabel 11" xr:uid="{11D63797-61EC-4F16-A20E-66EE62596B6B}"/>
    <hyperlink ref="C15" location="'Tabel 12'!A1" display="Tabel 12" xr:uid="{21CA4E0C-492D-49E6-801E-323671D06F82}"/>
    <hyperlink ref="C16" location="'Tabel 13'!A1" display="Tabel 13" xr:uid="{5CF70D00-C8D6-4AE4-8F7F-6F1EB63F9FB6}"/>
    <hyperlink ref="C17" location="'Tabel 14'!A1" display="Tabel 14" xr:uid="{34E61D2E-0178-41A1-AE93-29D02842655F}"/>
    <hyperlink ref="C18" location="'Tabel 15'!A1" display="Tabel 15" xr:uid="{D5178FE4-3123-4566-A8DC-E72EE9B4FBBA}"/>
    <hyperlink ref="C19" location="'Tabel 16'!A1" display="Tabel 16" xr:uid="{8AFC4A1A-6CB1-48B5-AFCC-2F5854F11A72}"/>
    <hyperlink ref="C20" location="'Tabel 17'!A1" display="Tabel 17" xr:uid="{44D6AAED-3C34-4EF0-B222-EC012848B16B}"/>
    <hyperlink ref="C21" location="'Tabel 18'!A1" display="Tabel 18" xr:uid="{EC63A982-7160-4926-8545-779B7EBC4C86}"/>
    <hyperlink ref="C22" location="'Tabel 19'!A1" display="Tabel 19" xr:uid="{771CC773-DE9C-4347-AC82-9CC0676C76C3}"/>
    <hyperlink ref="C23" location="'Tabel 20'!A1" display="Tabel 20" xr:uid="{DAAF10B7-9703-4F97-AAAA-3C9DFE5D5158}"/>
    <hyperlink ref="C24" location="'Tabel 21'!A1" display="Tabel 21" xr:uid="{59D1DF22-AE91-49EA-B7B7-792E27D2BF70}"/>
    <hyperlink ref="C25" location="'Tabel 22'!A1" display="Tabel 22" xr:uid="{08182D64-7E62-4987-821E-2A4689039F83}"/>
    <hyperlink ref="C26" location="'Tabel 23a'!A1" display="Tabel 23a" xr:uid="{E2E33053-EFCD-4789-A22B-2CCA7A0A9929}"/>
    <hyperlink ref="C27" location="'Tabel 23b'!A1" display="Tabel 23b" xr:uid="{FE827598-3CDF-4659-A741-7DEF5E3F453D}"/>
    <hyperlink ref="C28" location="'Tambahan 1'!A1" display="Tambahan 1" xr:uid="{CE1A8F77-BAA2-49B4-931B-06A40D702EE7}"/>
    <hyperlink ref="C29" location="'Tambahan 2'!A1" display="Tambahan 2" xr:uid="{06846E2F-3D31-4554-A9E6-56960E9AE0A9}"/>
    <hyperlink ref="C30" location="'Tambahan 3'!A1" display="Tambahan 3" xr:uid="{8C112F27-4E75-48CD-8B19-7D7298ECB1C6}"/>
  </hyperlink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000"/>
  <sheetViews>
    <sheetView topLeftCell="A2" workbookViewId="0">
      <selection activeCell="F8" sqref="F8"/>
    </sheetView>
  </sheetViews>
  <sheetFormatPr defaultColWidth="11.125" defaultRowHeight="15" customHeight="1"/>
  <cols>
    <col min="1" max="1" width="7.375" customWidth="1"/>
    <col min="2" max="6" width="15.625" customWidth="1"/>
    <col min="7" max="7" width="39.875" customWidth="1"/>
    <col min="8" max="8" width="12.125" customWidth="1"/>
    <col min="9" max="26" width="11" customWidth="1"/>
  </cols>
  <sheetData>
    <row r="1" spans="1:8" ht="32.450000000000003" customHeight="1">
      <c r="A1" s="40" t="s">
        <v>136</v>
      </c>
    </row>
    <row r="2" spans="1:8" ht="15.75" customHeight="1"/>
    <row r="3" spans="1:8" ht="33" customHeight="1">
      <c r="A3" s="467" t="s">
        <v>119</v>
      </c>
      <c r="B3" s="467" t="s">
        <v>120</v>
      </c>
      <c r="C3" s="468" t="s">
        <v>121</v>
      </c>
      <c r="D3" s="469" t="s">
        <v>137</v>
      </c>
      <c r="E3" s="445"/>
      <c r="F3" s="443"/>
      <c r="G3" s="448" t="s">
        <v>138</v>
      </c>
    </row>
    <row r="4" spans="1:8" ht="49.5" customHeight="1">
      <c r="A4" s="444"/>
      <c r="B4" s="444"/>
      <c r="C4" s="444"/>
      <c r="D4" s="23" t="s">
        <v>139</v>
      </c>
      <c r="E4" s="23" t="s">
        <v>140</v>
      </c>
      <c r="F4" s="23" t="s">
        <v>141</v>
      </c>
      <c r="G4" s="444"/>
    </row>
    <row r="5" spans="1:8" ht="15.75" customHeight="1">
      <c r="A5" s="200">
        <v>1</v>
      </c>
      <c r="B5" s="200">
        <v>2</v>
      </c>
      <c r="C5" s="200">
        <v>3</v>
      </c>
      <c r="D5" s="200">
        <v>4</v>
      </c>
      <c r="E5" s="200">
        <v>5</v>
      </c>
      <c r="F5" s="200">
        <v>6</v>
      </c>
      <c r="G5" s="200">
        <v>7</v>
      </c>
    </row>
    <row r="6" spans="1:8" s="24" customFormat="1" ht="60">
      <c r="A6" s="121" t="s">
        <v>109</v>
      </c>
      <c r="B6" s="75">
        <v>283</v>
      </c>
      <c r="C6" s="104">
        <v>227</v>
      </c>
      <c r="D6" s="104">
        <v>19</v>
      </c>
      <c r="E6" s="104">
        <v>187</v>
      </c>
      <c r="F6" s="104">
        <v>12</v>
      </c>
      <c r="G6" s="221" t="s">
        <v>1529</v>
      </c>
      <c r="H6" s="50" t="s">
        <v>2362</v>
      </c>
    </row>
    <row r="7" spans="1:8" s="24" customFormat="1" ht="60">
      <c r="A7" s="121" t="s">
        <v>110</v>
      </c>
      <c r="B7" s="77">
        <v>275</v>
      </c>
      <c r="C7" s="79">
        <v>231</v>
      </c>
      <c r="D7" s="79">
        <v>15</v>
      </c>
      <c r="E7" s="79">
        <v>192</v>
      </c>
      <c r="F7" s="79">
        <v>16</v>
      </c>
      <c r="G7" s="222" t="s">
        <v>1529</v>
      </c>
      <c r="H7" s="50" t="s">
        <v>2361</v>
      </c>
    </row>
    <row r="8" spans="1:8" s="24" customFormat="1" ht="60">
      <c r="A8" s="121" t="s">
        <v>53</v>
      </c>
      <c r="B8" s="77">
        <v>295</v>
      </c>
      <c r="C8" s="79">
        <v>255</v>
      </c>
      <c r="D8" s="79">
        <v>21</v>
      </c>
      <c r="E8" s="79">
        <v>204</v>
      </c>
      <c r="F8" s="79">
        <v>18</v>
      </c>
      <c r="G8" s="222" t="s">
        <v>1529</v>
      </c>
      <c r="H8" s="50" t="s">
        <v>2360</v>
      </c>
    </row>
    <row r="9" spans="1:8" ht="15.75" customHeight="1">
      <c r="A9" s="201" t="s">
        <v>79</v>
      </c>
      <c r="B9" s="201">
        <f>SUM(B6:B8)</f>
        <v>853</v>
      </c>
      <c r="C9" s="201">
        <f t="shared" ref="C9:F9" si="0">SUM(C6:C8)</f>
        <v>713</v>
      </c>
      <c r="D9" s="201">
        <f t="shared" si="0"/>
        <v>55</v>
      </c>
      <c r="E9" s="201">
        <f t="shared" si="0"/>
        <v>583</v>
      </c>
      <c r="F9" s="201">
        <f t="shared" si="0"/>
        <v>46</v>
      </c>
      <c r="G9" s="202"/>
    </row>
    <row r="10" spans="1:8" ht="15.75" customHeight="1">
      <c r="H10" s="42"/>
    </row>
    <row r="11" spans="1:8" ht="15.75" customHeight="1"/>
    <row r="12" spans="1:8" ht="15.75" customHeight="1"/>
    <row r="13" spans="1:8" ht="15.75" customHeight="1"/>
    <row r="14" spans="1:8" ht="15.75" customHeight="1"/>
    <row r="15" spans="1:8" ht="15.75" customHeight="1"/>
    <row r="16" spans="1: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topLeftCell="A7" workbookViewId="0">
      <selection activeCell="C15" sqref="C15"/>
    </sheetView>
  </sheetViews>
  <sheetFormatPr defaultColWidth="11.125" defaultRowHeight="15" customHeight="1"/>
  <cols>
    <col min="1" max="1" width="4.625" customWidth="1"/>
    <col min="2" max="2" width="29.375" customWidth="1"/>
    <col min="3" max="6" width="12.375" customWidth="1"/>
    <col min="7" max="7" width="32.625" customWidth="1"/>
    <col min="8" max="8" width="31.125" customWidth="1"/>
    <col min="9" max="9" width="12.125" customWidth="1"/>
    <col min="10" max="26" width="11" customWidth="1"/>
  </cols>
  <sheetData>
    <row r="1" spans="1:26" ht="32.450000000000003" customHeight="1">
      <c r="A1" s="41" t="s">
        <v>142</v>
      </c>
    </row>
    <row r="2" spans="1:26" ht="15.75" customHeight="1">
      <c r="A2" s="25"/>
    </row>
    <row r="3" spans="1:26" ht="15.75" customHeight="1">
      <c r="A3" s="464" t="s">
        <v>19</v>
      </c>
      <c r="B3" s="464" t="s">
        <v>143</v>
      </c>
      <c r="C3" s="457" t="s">
        <v>144</v>
      </c>
      <c r="D3" s="445"/>
      <c r="E3" s="445"/>
      <c r="F3" s="443"/>
      <c r="G3" s="448" t="s">
        <v>145</v>
      </c>
      <c r="H3" s="448" t="s">
        <v>138</v>
      </c>
      <c r="I3" s="25"/>
      <c r="J3" s="25"/>
      <c r="K3" s="25"/>
      <c r="L3" s="25"/>
      <c r="M3" s="25"/>
      <c r="N3" s="25"/>
      <c r="O3" s="25"/>
      <c r="P3" s="25"/>
      <c r="Q3" s="25"/>
      <c r="R3" s="25"/>
      <c r="S3" s="25"/>
      <c r="T3" s="25"/>
      <c r="U3" s="25"/>
      <c r="V3" s="25"/>
      <c r="W3" s="25"/>
      <c r="X3" s="25"/>
      <c r="Y3" s="25"/>
      <c r="Z3" s="25"/>
    </row>
    <row r="4" spans="1:26" ht="31.5" customHeight="1">
      <c r="A4" s="444"/>
      <c r="B4" s="444"/>
      <c r="C4" s="199" t="s">
        <v>146</v>
      </c>
      <c r="D4" s="199" t="s">
        <v>147</v>
      </c>
      <c r="E4" s="199" t="s">
        <v>148</v>
      </c>
      <c r="F4" s="199" t="s">
        <v>149</v>
      </c>
      <c r="G4" s="444"/>
      <c r="H4" s="444"/>
      <c r="I4" s="25"/>
      <c r="J4" s="25"/>
      <c r="K4" s="25"/>
      <c r="L4" s="25"/>
      <c r="M4" s="25"/>
      <c r="N4" s="25"/>
      <c r="O4" s="25"/>
      <c r="P4" s="25"/>
      <c r="Q4" s="25"/>
      <c r="R4" s="25"/>
      <c r="S4" s="25"/>
      <c r="T4" s="25"/>
      <c r="U4" s="25"/>
      <c r="V4" s="25"/>
      <c r="W4" s="25"/>
      <c r="X4" s="25"/>
      <c r="Y4" s="25"/>
      <c r="Z4" s="25"/>
    </row>
    <row r="5" spans="1:26" ht="15.75" customHeight="1">
      <c r="A5" s="65">
        <v>0</v>
      </c>
      <c r="B5" s="65">
        <v>1</v>
      </c>
      <c r="C5" s="65">
        <v>2</v>
      </c>
      <c r="D5" s="65">
        <v>3</v>
      </c>
      <c r="E5" s="65">
        <v>4</v>
      </c>
      <c r="F5" s="65">
        <v>5</v>
      </c>
      <c r="G5" s="65">
        <v>6</v>
      </c>
      <c r="H5" s="65">
        <v>7</v>
      </c>
      <c r="I5" s="25"/>
      <c r="J5" s="25"/>
      <c r="K5" s="25"/>
      <c r="L5" s="25"/>
      <c r="M5" s="25"/>
      <c r="N5" s="25"/>
      <c r="O5" s="25"/>
      <c r="P5" s="25"/>
      <c r="Q5" s="25"/>
      <c r="R5" s="25"/>
      <c r="S5" s="25"/>
      <c r="T5" s="25"/>
      <c r="U5" s="25"/>
      <c r="V5" s="25"/>
      <c r="W5" s="25"/>
      <c r="X5" s="25"/>
      <c r="Y5" s="25"/>
      <c r="Z5" s="25"/>
    </row>
    <row r="6" spans="1:26" s="81" customFormat="1" ht="60">
      <c r="A6" s="223">
        <v>1</v>
      </c>
      <c r="B6" s="224" t="s">
        <v>150</v>
      </c>
      <c r="C6" s="225">
        <v>0.85</v>
      </c>
      <c r="D6" s="226">
        <v>0.15</v>
      </c>
      <c r="E6" s="226">
        <v>0</v>
      </c>
      <c r="F6" s="226">
        <v>0</v>
      </c>
      <c r="G6" s="227" t="s">
        <v>1530</v>
      </c>
      <c r="H6" s="227" t="s">
        <v>1531</v>
      </c>
    </row>
    <row r="7" spans="1:26" s="81" customFormat="1" ht="30">
      <c r="A7" s="223">
        <v>2</v>
      </c>
      <c r="B7" s="150" t="s">
        <v>151</v>
      </c>
      <c r="C7" s="228">
        <v>0.65</v>
      </c>
      <c r="D7" s="229">
        <v>0.35</v>
      </c>
      <c r="E7" s="229">
        <v>0</v>
      </c>
      <c r="F7" s="229">
        <v>0</v>
      </c>
      <c r="G7" s="53" t="s">
        <v>1532</v>
      </c>
      <c r="H7" s="53" t="s">
        <v>1531</v>
      </c>
    </row>
    <row r="8" spans="1:26" s="81" customFormat="1" ht="30">
      <c r="A8" s="223">
        <v>3</v>
      </c>
      <c r="B8" s="224" t="s">
        <v>152</v>
      </c>
      <c r="C8" s="228">
        <v>0.23</v>
      </c>
      <c r="D8" s="229">
        <v>0.75</v>
      </c>
      <c r="E8" s="229">
        <v>0.02</v>
      </c>
      <c r="F8" s="229">
        <v>0</v>
      </c>
      <c r="G8" s="53" t="s">
        <v>1533</v>
      </c>
      <c r="H8" s="53" t="s">
        <v>1534</v>
      </c>
    </row>
    <row r="9" spans="1:26" s="81" customFormat="1" ht="45">
      <c r="A9" s="223">
        <v>4</v>
      </c>
      <c r="B9" s="224" t="s">
        <v>153</v>
      </c>
      <c r="C9" s="228">
        <v>0.81</v>
      </c>
      <c r="D9" s="229">
        <v>0.17</v>
      </c>
      <c r="E9" s="229">
        <v>0.02</v>
      </c>
      <c r="F9" s="229">
        <v>0</v>
      </c>
      <c r="G9" s="53" t="s">
        <v>1535</v>
      </c>
      <c r="H9" s="53" t="s">
        <v>1531</v>
      </c>
    </row>
    <row r="10" spans="1:26" s="81" customFormat="1" ht="60">
      <c r="A10" s="223">
        <v>5</v>
      </c>
      <c r="B10" s="224" t="s">
        <v>154</v>
      </c>
      <c r="C10" s="228">
        <v>0.85</v>
      </c>
      <c r="D10" s="229">
        <v>0.15</v>
      </c>
      <c r="E10" s="229">
        <v>0</v>
      </c>
      <c r="F10" s="229">
        <v>0</v>
      </c>
      <c r="G10" s="53" t="s">
        <v>1536</v>
      </c>
      <c r="H10" s="53" t="s">
        <v>1531</v>
      </c>
    </row>
    <row r="11" spans="1:26" s="81" customFormat="1" ht="45">
      <c r="A11" s="223">
        <v>6</v>
      </c>
      <c r="B11" s="224" t="s">
        <v>155</v>
      </c>
      <c r="C11" s="228">
        <v>0.75</v>
      </c>
      <c r="D11" s="229">
        <v>0.25</v>
      </c>
      <c r="E11" s="229">
        <v>0</v>
      </c>
      <c r="F11" s="229">
        <v>0</v>
      </c>
      <c r="G11" s="53" t="s">
        <v>1537</v>
      </c>
      <c r="H11" s="53" t="s">
        <v>1531</v>
      </c>
    </row>
    <row r="12" spans="1:26" s="81" customFormat="1" ht="75">
      <c r="A12" s="223">
        <v>7</v>
      </c>
      <c r="B12" s="224" t="s">
        <v>156</v>
      </c>
      <c r="C12" s="228">
        <v>0.67</v>
      </c>
      <c r="D12" s="229">
        <v>0.33</v>
      </c>
      <c r="E12" s="229">
        <v>0</v>
      </c>
      <c r="F12" s="229">
        <v>0</v>
      </c>
      <c r="G12" s="53" t="s">
        <v>1538</v>
      </c>
      <c r="H12" s="53" t="s">
        <v>1531</v>
      </c>
    </row>
    <row r="13" spans="1:26" ht="15.75" customHeight="1">
      <c r="A13" s="470" t="s">
        <v>79</v>
      </c>
      <c r="B13" s="443"/>
      <c r="C13" s="230">
        <v>4.8099999999999996</v>
      </c>
      <c r="D13" s="230">
        <v>2.15</v>
      </c>
      <c r="E13" s="230">
        <v>0.04</v>
      </c>
      <c r="F13" s="230">
        <v>0</v>
      </c>
      <c r="G13" s="231"/>
      <c r="H13" s="231"/>
    </row>
    <row r="14" spans="1:26" ht="15.75" customHeight="1">
      <c r="A14" s="25"/>
      <c r="C14" s="492">
        <f>AVERAGE(C6:C12)</f>
        <v>0.68714285714285717</v>
      </c>
    </row>
    <row r="15" spans="1:26" ht="15.75" customHeight="1">
      <c r="A15" s="25"/>
    </row>
    <row r="16" spans="1:26" ht="15.75" customHeight="1">
      <c r="A16" s="25"/>
    </row>
    <row r="17" spans="1:1" ht="15.75" customHeight="1">
      <c r="A17" s="25"/>
    </row>
    <row r="18" spans="1:1" ht="15.75" customHeight="1">
      <c r="A18" s="25"/>
    </row>
    <row r="19" spans="1:1" ht="15.75" customHeight="1">
      <c r="A19" s="25"/>
    </row>
    <row r="20" spans="1:1" ht="15.75" customHeight="1">
      <c r="A20" s="25"/>
    </row>
    <row r="21" spans="1:1" ht="15.75" customHeight="1">
      <c r="A21" s="25"/>
    </row>
    <row r="22" spans="1:1" ht="15.75" customHeight="1">
      <c r="A22" s="25"/>
    </row>
    <row r="23" spans="1:1" ht="15.75" customHeight="1">
      <c r="A23" s="25"/>
    </row>
    <row r="24" spans="1:1" ht="15.75" customHeight="1">
      <c r="A24" s="25"/>
    </row>
    <row r="25" spans="1:1" ht="15.75" customHeight="1">
      <c r="A25" s="25"/>
    </row>
    <row r="26" spans="1:1" ht="15.75" customHeight="1">
      <c r="A26" s="25"/>
    </row>
    <row r="27" spans="1:1" ht="15.75" customHeight="1">
      <c r="A27" s="25"/>
    </row>
    <row r="28" spans="1:1" ht="15.75" customHeight="1">
      <c r="A28" s="25"/>
    </row>
    <row r="29" spans="1:1" ht="15.75" customHeight="1">
      <c r="A29" s="25"/>
    </row>
    <row r="30" spans="1:1" ht="15.75" customHeight="1">
      <c r="A30" s="25"/>
    </row>
    <row r="31" spans="1:1" ht="15.75" customHeight="1">
      <c r="A31" s="25"/>
    </row>
    <row r="32" spans="1:1" ht="15.75" customHeight="1">
      <c r="A32" s="25"/>
    </row>
    <row r="33" spans="1:1" ht="15.75" customHeight="1">
      <c r="A33" s="25"/>
    </row>
    <row r="34" spans="1:1" ht="15.75" customHeight="1">
      <c r="A34" s="25"/>
    </row>
    <row r="35" spans="1:1" ht="15.75" customHeight="1">
      <c r="A35" s="25"/>
    </row>
    <row r="36" spans="1:1" ht="15.75" customHeight="1">
      <c r="A36" s="25"/>
    </row>
    <row r="37" spans="1:1" ht="15.75" customHeight="1">
      <c r="A37" s="25"/>
    </row>
    <row r="38" spans="1:1" ht="15.75" customHeight="1">
      <c r="A38" s="25"/>
    </row>
    <row r="39" spans="1:1" ht="15.75" customHeight="1">
      <c r="A39" s="25"/>
    </row>
    <row r="40" spans="1:1" ht="15.75" customHeight="1">
      <c r="A40" s="25"/>
    </row>
    <row r="41" spans="1:1" ht="15.75" customHeight="1">
      <c r="A41" s="25"/>
    </row>
    <row r="42" spans="1:1" ht="15.75" customHeight="1">
      <c r="A42" s="25"/>
    </row>
    <row r="43" spans="1:1" ht="15.75" customHeight="1">
      <c r="A43" s="25"/>
    </row>
    <row r="44" spans="1:1" ht="15.75" customHeight="1">
      <c r="A44" s="25"/>
    </row>
    <row r="45" spans="1:1" ht="15.75" customHeight="1">
      <c r="A45" s="25"/>
    </row>
    <row r="46" spans="1:1" ht="15.75" customHeight="1">
      <c r="A46" s="25"/>
    </row>
    <row r="47" spans="1:1" ht="15.75" customHeight="1">
      <c r="A47" s="25"/>
    </row>
    <row r="48" spans="1:1" ht="15.75" customHeight="1">
      <c r="A48" s="25"/>
    </row>
    <row r="49" spans="1:1" ht="15.75" customHeight="1">
      <c r="A49" s="25"/>
    </row>
    <row r="50" spans="1:1" ht="15.75" customHeight="1">
      <c r="A50" s="25"/>
    </row>
    <row r="51" spans="1:1" ht="15.75" customHeight="1">
      <c r="A51" s="25"/>
    </row>
    <row r="52" spans="1:1" ht="15.75" customHeight="1">
      <c r="A52" s="25"/>
    </row>
    <row r="53" spans="1:1" ht="15.75" customHeight="1">
      <c r="A53" s="25"/>
    </row>
    <row r="54" spans="1:1" ht="15.75" customHeight="1">
      <c r="A54" s="25"/>
    </row>
    <row r="55" spans="1:1" ht="15.75" customHeight="1">
      <c r="A55" s="25"/>
    </row>
    <row r="56" spans="1:1" ht="15.75" customHeight="1">
      <c r="A56" s="25"/>
    </row>
    <row r="57" spans="1:1" ht="15.75" customHeight="1">
      <c r="A57" s="25"/>
    </row>
    <row r="58" spans="1:1" ht="15.75" customHeight="1">
      <c r="A58" s="25"/>
    </row>
    <row r="59" spans="1:1" ht="15.75" customHeight="1">
      <c r="A59" s="25"/>
    </row>
    <row r="60" spans="1:1" ht="15.75" customHeight="1">
      <c r="A60" s="25"/>
    </row>
    <row r="61" spans="1:1" ht="15.75" customHeight="1">
      <c r="A61" s="25"/>
    </row>
    <row r="62" spans="1:1" ht="15.75" customHeight="1">
      <c r="A62" s="25"/>
    </row>
    <row r="63" spans="1:1" ht="15.75" customHeight="1">
      <c r="A63" s="25"/>
    </row>
    <row r="64" spans="1:1" ht="15.75" customHeight="1">
      <c r="A64" s="25"/>
    </row>
    <row r="65" spans="1:1" ht="15.75" customHeight="1">
      <c r="A65" s="25"/>
    </row>
    <row r="66" spans="1:1" ht="15.75" customHeight="1">
      <c r="A66" s="25"/>
    </row>
    <row r="67" spans="1:1" ht="15.75" customHeight="1">
      <c r="A67" s="25"/>
    </row>
    <row r="68" spans="1:1" ht="15.75" customHeight="1">
      <c r="A68" s="25"/>
    </row>
    <row r="69" spans="1:1" ht="15.75" customHeight="1">
      <c r="A69" s="25"/>
    </row>
    <row r="70" spans="1:1" ht="15.75" customHeight="1">
      <c r="A70" s="25"/>
    </row>
    <row r="71" spans="1:1" ht="15.75" customHeight="1">
      <c r="A71" s="25"/>
    </row>
    <row r="72" spans="1:1" ht="15.75" customHeight="1">
      <c r="A72" s="25"/>
    </row>
    <row r="73" spans="1:1" ht="15.75" customHeight="1">
      <c r="A73" s="25"/>
    </row>
    <row r="74" spans="1:1" ht="15.75" customHeight="1">
      <c r="A74" s="25"/>
    </row>
    <row r="75" spans="1:1" ht="15.75" customHeight="1">
      <c r="A75" s="25"/>
    </row>
    <row r="76" spans="1:1" ht="15.75" customHeight="1">
      <c r="A76" s="25"/>
    </row>
    <row r="77" spans="1:1" ht="15.75" customHeight="1">
      <c r="A77" s="25"/>
    </row>
    <row r="78" spans="1:1" ht="15.75" customHeight="1">
      <c r="A78" s="25"/>
    </row>
    <row r="79" spans="1:1" ht="15.75" customHeight="1">
      <c r="A79" s="25"/>
    </row>
    <row r="80" spans="1:1" ht="15.75" customHeight="1">
      <c r="A80" s="25"/>
    </row>
    <row r="81" spans="1:1" ht="15.75" customHeight="1">
      <c r="A81" s="25"/>
    </row>
    <row r="82" spans="1:1" ht="15.75" customHeight="1">
      <c r="A82" s="25"/>
    </row>
    <row r="83" spans="1:1" ht="15.75" customHeight="1">
      <c r="A83" s="25"/>
    </row>
    <row r="84" spans="1:1" ht="15.75" customHeight="1">
      <c r="A84" s="25"/>
    </row>
    <row r="85" spans="1:1" ht="15.75" customHeight="1">
      <c r="A85" s="25"/>
    </row>
    <row r="86" spans="1:1" ht="15.75" customHeight="1">
      <c r="A86" s="25"/>
    </row>
    <row r="87" spans="1:1" ht="15.75" customHeight="1">
      <c r="A87" s="25"/>
    </row>
    <row r="88" spans="1:1" ht="15.75" customHeight="1">
      <c r="A88" s="25"/>
    </row>
    <row r="89" spans="1:1" ht="15.75" customHeight="1">
      <c r="A89" s="25"/>
    </row>
    <row r="90" spans="1:1" ht="15.75" customHeight="1">
      <c r="A90" s="25"/>
    </row>
    <row r="91" spans="1:1" ht="15.75" customHeight="1">
      <c r="A91" s="25"/>
    </row>
    <row r="92" spans="1:1" ht="15.75" customHeight="1">
      <c r="A92" s="25"/>
    </row>
    <row r="93" spans="1:1" ht="15.75" customHeight="1">
      <c r="A93" s="25"/>
    </row>
    <row r="94" spans="1:1" ht="15.75" customHeight="1">
      <c r="A94" s="25"/>
    </row>
    <row r="95" spans="1:1" ht="15.75" customHeight="1">
      <c r="A95" s="25"/>
    </row>
    <row r="96" spans="1:1" ht="15.75" customHeight="1">
      <c r="A96" s="25"/>
    </row>
    <row r="97" spans="1:1" ht="15.75" customHeight="1">
      <c r="A97" s="25"/>
    </row>
    <row r="98" spans="1:1" ht="15.75" customHeight="1">
      <c r="A98" s="25"/>
    </row>
    <row r="99" spans="1:1" ht="15.75" customHeight="1">
      <c r="A99" s="25"/>
    </row>
    <row r="100" spans="1:1" ht="15.75" customHeight="1">
      <c r="A100" s="25"/>
    </row>
    <row r="101" spans="1:1" ht="15.75" customHeight="1">
      <c r="A101" s="25"/>
    </row>
    <row r="102" spans="1:1" ht="15.75" customHeight="1">
      <c r="A102" s="25"/>
    </row>
    <row r="103" spans="1:1" ht="15.75" customHeight="1">
      <c r="A103" s="25"/>
    </row>
    <row r="104" spans="1:1" ht="15.75" customHeight="1">
      <c r="A104" s="25"/>
    </row>
    <row r="105" spans="1:1" ht="15.75" customHeight="1">
      <c r="A105" s="25"/>
    </row>
    <row r="106" spans="1:1" ht="15.75" customHeight="1">
      <c r="A106" s="25"/>
    </row>
    <row r="107" spans="1:1" ht="15.75" customHeight="1">
      <c r="A107" s="25"/>
    </row>
    <row r="108" spans="1:1" ht="15.75" customHeight="1">
      <c r="A108" s="25"/>
    </row>
    <row r="109" spans="1:1" ht="15.75" customHeight="1">
      <c r="A109" s="25"/>
    </row>
    <row r="110" spans="1:1" ht="15.75" customHeight="1">
      <c r="A110" s="25"/>
    </row>
    <row r="111" spans="1:1" ht="15.75" customHeight="1">
      <c r="A111" s="25"/>
    </row>
    <row r="112" spans="1:1" ht="15.75" customHeight="1">
      <c r="A112" s="25"/>
    </row>
    <row r="113" spans="1:1" ht="15.75" customHeight="1">
      <c r="A113" s="25"/>
    </row>
    <row r="114" spans="1:1" ht="15.75" customHeight="1">
      <c r="A114" s="25"/>
    </row>
    <row r="115" spans="1:1" ht="15.75" customHeight="1">
      <c r="A115" s="25"/>
    </row>
    <row r="116" spans="1:1" ht="15.75" customHeight="1">
      <c r="A116" s="25"/>
    </row>
    <row r="117" spans="1:1" ht="15.75" customHeight="1">
      <c r="A117" s="25"/>
    </row>
    <row r="118" spans="1:1" ht="15.75" customHeight="1">
      <c r="A118" s="25"/>
    </row>
    <row r="119" spans="1:1" ht="15.75" customHeight="1">
      <c r="A119" s="25"/>
    </row>
    <row r="120" spans="1:1" ht="15.75" customHeight="1">
      <c r="A120" s="25"/>
    </row>
    <row r="121" spans="1:1" ht="15.75" customHeight="1">
      <c r="A121" s="25"/>
    </row>
    <row r="122" spans="1:1" ht="15.75" customHeight="1">
      <c r="A122" s="25"/>
    </row>
    <row r="123" spans="1:1" ht="15.75" customHeight="1">
      <c r="A123" s="25"/>
    </row>
    <row r="124" spans="1:1" ht="15.75" customHeight="1">
      <c r="A124" s="25"/>
    </row>
    <row r="125" spans="1:1" ht="15.75" customHeight="1">
      <c r="A125" s="25"/>
    </row>
    <row r="126" spans="1:1" ht="15.75" customHeight="1">
      <c r="A126" s="25"/>
    </row>
    <row r="127" spans="1:1" ht="15.75" customHeight="1">
      <c r="A127" s="25"/>
    </row>
    <row r="128" spans="1:1" ht="15.75" customHeight="1">
      <c r="A128" s="25"/>
    </row>
    <row r="129" spans="1:1" ht="15.75" customHeight="1">
      <c r="A129" s="25"/>
    </row>
    <row r="130" spans="1:1" ht="15.75" customHeight="1">
      <c r="A130" s="25"/>
    </row>
    <row r="131" spans="1:1" ht="15.75" customHeight="1">
      <c r="A131" s="25"/>
    </row>
    <row r="132" spans="1:1" ht="15.75" customHeight="1">
      <c r="A132" s="25"/>
    </row>
    <row r="133" spans="1:1" ht="15.75" customHeight="1">
      <c r="A133" s="25"/>
    </row>
    <row r="134" spans="1:1" ht="15.75" customHeight="1">
      <c r="A134" s="25"/>
    </row>
    <row r="135" spans="1:1" ht="15.75" customHeight="1">
      <c r="A135" s="25"/>
    </row>
    <row r="136" spans="1:1" ht="15.75" customHeight="1">
      <c r="A136" s="25"/>
    </row>
    <row r="137" spans="1:1" ht="15.75" customHeight="1">
      <c r="A137" s="25"/>
    </row>
    <row r="138" spans="1:1" ht="15.75" customHeight="1">
      <c r="A138" s="25"/>
    </row>
    <row r="139" spans="1:1" ht="15.75" customHeight="1">
      <c r="A139" s="25"/>
    </row>
    <row r="140" spans="1:1" ht="15.75" customHeight="1">
      <c r="A140" s="25"/>
    </row>
    <row r="141" spans="1:1" ht="15.75" customHeight="1">
      <c r="A141" s="25"/>
    </row>
    <row r="142" spans="1:1" ht="15.75" customHeight="1">
      <c r="A142" s="25"/>
    </row>
    <row r="143" spans="1:1" ht="15.75" customHeight="1">
      <c r="A143" s="25"/>
    </row>
    <row r="144" spans="1:1" ht="15.75" customHeight="1">
      <c r="A144" s="25"/>
    </row>
    <row r="145" spans="1:1" ht="15.75" customHeight="1">
      <c r="A145" s="25"/>
    </row>
    <row r="146" spans="1:1" ht="15.75" customHeight="1">
      <c r="A146" s="25"/>
    </row>
    <row r="147" spans="1:1" ht="15.75" customHeight="1">
      <c r="A147" s="25"/>
    </row>
    <row r="148" spans="1:1" ht="15.75" customHeight="1">
      <c r="A148" s="25"/>
    </row>
    <row r="149" spans="1:1" ht="15.75" customHeight="1">
      <c r="A149" s="25"/>
    </row>
    <row r="150" spans="1:1" ht="15.75" customHeight="1">
      <c r="A150" s="25"/>
    </row>
    <row r="151" spans="1:1" ht="15.75" customHeight="1">
      <c r="A151" s="25"/>
    </row>
    <row r="152" spans="1:1" ht="15.75" customHeight="1">
      <c r="A152" s="25"/>
    </row>
    <row r="153" spans="1:1" ht="15.75" customHeight="1">
      <c r="A153" s="25"/>
    </row>
    <row r="154" spans="1:1" ht="15.75" customHeight="1">
      <c r="A154" s="25"/>
    </row>
    <row r="155" spans="1:1" ht="15.75" customHeight="1">
      <c r="A155" s="25"/>
    </row>
    <row r="156" spans="1:1" ht="15.75" customHeight="1">
      <c r="A156" s="25"/>
    </row>
    <row r="157" spans="1:1" ht="15.75" customHeight="1">
      <c r="A157" s="25"/>
    </row>
    <row r="158" spans="1:1" ht="15.75" customHeight="1">
      <c r="A158" s="25"/>
    </row>
    <row r="159" spans="1:1" ht="15.75" customHeight="1">
      <c r="A159" s="25"/>
    </row>
    <row r="160" spans="1:1" ht="15.75" customHeight="1">
      <c r="A160" s="25"/>
    </row>
    <row r="161" spans="1:1" ht="15.75" customHeight="1">
      <c r="A161" s="25"/>
    </row>
    <row r="162" spans="1:1" ht="15.75" customHeight="1">
      <c r="A162" s="25"/>
    </row>
    <row r="163" spans="1:1" ht="15.75" customHeight="1">
      <c r="A163" s="25"/>
    </row>
    <row r="164" spans="1:1" ht="15.75" customHeight="1">
      <c r="A164" s="25"/>
    </row>
    <row r="165" spans="1:1" ht="15.75" customHeight="1">
      <c r="A165" s="25"/>
    </row>
    <row r="166" spans="1:1" ht="15.75" customHeight="1">
      <c r="A166" s="25"/>
    </row>
    <row r="167" spans="1:1" ht="15.75" customHeight="1">
      <c r="A167" s="25"/>
    </row>
    <row r="168" spans="1:1" ht="15.75" customHeight="1">
      <c r="A168" s="25"/>
    </row>
    <row r="169" spans="1:1" ht="15.75" customHeight="1">
      <c r="A169" s="25"/>
    </row>
    <row r="170" spans="1:1" ht="15.75" customHeight="1">
      <c r="A170" s="25"/>
    </row>
    <row r="171" spans="1:1" ht="15.75" customHeight="1">
      <c r="A171" s="25"/>
    </row>
    <row r="172" spans="1:1" ht="15.75" customHeight="1">
      <c r="A172" s="25"/>
    </row>
    <row r="173" spans="1:1" ht="15.75" customHeight="1">
      <c r="A173" s="25"/>
    </row>
    <row r="174" spans="1:1" ht="15.75" customHeight="1">
      <c r="A174" s="25"/>
    </row>
    <row r="175" spans="1:1" ht="15.75" customHeight="1">
      <c r="A175" s="25"/>
    </row>
    <row r="176" spans="1:1" ht="15.75" customHeight="1">
      <c r="A176" s="25"/>
    </row>
    <row r="177" spans="1:1" ht="15.75" customHeight="1">
      <c r="A177" s="25"/>
    </row>
    <row r="178" spans="1:1" ht="15.75" customHeight="1">
      <c r="A178" s="25"/>
    </row>
    <row r="179" spans="1:1" ht="15.75" customHeight="1">
      <c r="A179" s="25"/>
    </row>
    <row r="180" spans="1:1" ht="15.75" customHeight="1">
      <c r="A180" s="25"/>
    </row>
    <row r="181" spans="1:1" ht="15.75" customHeight="1">
      <c r="A181" s="25"/>
    </row>
    <row r="182" spans="1:1" ht="15.75" customHeight="1">
      <c r="A182" s="25"/>
    </row>
    <row r="183" spans="1:1" ht="15.75" customHeight="1">
      <c r="A183" s="25"/>
    </row>
    <row r="184" spans="1:1" ht="15.75" customHeight="1">
      <c r="A184" s="25"/>
    </row>
    <row r="185" spans="1:1" ht="15.75" customHeight="1">
      <c r="A185" s="25"/>
    </row>
    <row r="186" spans="1:1" ht="15.75" customHeight="1">
      <c r="A186" s="25"/>
    </row>
    <row r="187" spans="1:1" ht="15.75" customHeight="1">
      <c r="A187" s="25"/>
    </row>
    <row r="188" spans="1:1" ht="15.75" customHeight="1">
      <c r="A188" s="25"/>
    </row>
    <row r="189" spans="1:1" ht="15.75" customHeight="1">
      <c r="A189" s="25"/>
    </row>
    <row r="190" spans="1:1" ht="15.75" customHeight="1">
      <c r="A190" s="25"/>
    </row>
    <row r="191" spans="1:1" ht="15.75" customHeight="1">
      <c r="A191" s="25"/>
    </row>
    <row r="192" spans="1:1" ht="15.75" customHeight="1">
      <c r="A192" s="25"/>
    </row>
    <row r="193" spans="1:1" ht="15.75" customHeight="1">
      <c r="A193" s="25"/>
    </row>
    <row r="194" spans="1:1" ht="15.75" customHeight="1">
      <c r="A194" s="25"/>
    </row>
    <row r="195" spans="1:1" ht="15.75" customHeight="1">
      <c r="A195" s="25"/>
    </row>
    <row r="196" spans="1:1" ht="15.75" customHeight="1">
      <c r="A196" s="25"/>
    </row>
    <row r="197" spans="1:1" ht="15.75" customHeight="1">
      <c r="A197" s="25"/>
    </row>
    <row r="198" spans="1:1" ht="15.75" customHeight="1">
      <c r="A198" s="25"/>
    </row>
    <row r="199" spans="1:1" ht="15.75" customHeight="1">
      <c r="A199" s="25"/>
    </row>
    <row r="200" spans="1:1" ht="15.75" customHeight="1">
      <c r="A200" s="25"/>
    </row>
    <row r="201" spans="1:1" ht="15.75" customHeight="1">
      <c r="A201" s="25"/>
    </row>
    <row r="202" spans="1:1" ht="15.75" customHeight="1">
      <c r="A202" s="25"/>
    </row>
    <row r="203" spans="1:1" ht="15.75" customHeight="1">
      <c r="A203" s="25"/>
    </row>
    <row r="204" spans="1:1" ht="15.75" customHeight="1">
      <c r="A204" s="25"/>
    </row>
    <row r="205" spans="1:1" ht="15.75" customHeight="1">
      <c r="A205" s="25"/>
    </row>
    <row r="206" spans="1:1" ht="15.75" customHeight="1">
      <c r="A206" s="25"/>
    </row>
    <row r="207" spans="1:1" ht="15.75" customHeight="1">
      <c r="A207" s="25"/>
    </row>
    <row r="208" spans="1:1" ht="15.75" customHeight="1">
      <c r="A208" s="25"/>
    </row>
    <row r="209" spans="1:1" ht="15.75" customHeight="1">
      <c r="A209" s="25"/>
    </row>
    <row r="210" spans="1:1" ht="15.75" customHeight="1">
      <c r="A210" s="25"/>
    </row>
    <row r="211" spans="1:1" ht="15.75" customHeight="1">
      <c r="A211" s="25"/>
    </row>
    <row r="212" spans="1:1" ht="15.75" customHeight="1">
      <c r="A212" s="25"/>
    </row>
    <row r="213" spans="1:1" ht="15.75" customHeight="1">
      <c r="A213" s="25"/>
    </row>
    <row r="214" spans="1:1" ht="15.75" customHeight="1">
      <c r="A214" s="25"/>
    </row>
    <row r="215" spans="1:1" ht="15.75" customHeight="1">
      <c r="A215" s="25"/>
    </row>
    <row r="216" spans="1:1" ht="15.75" customHeight="1">
      <c r="A216" s="25"/>
    </row>
    <row r="217" spans="1:1" ht="15.75" customHeight="1">
      <c r="A217" s="25"/>
    </row>
    <row r="218" spans="1:1" ht="15.75" customHeight="1">
      <c r="A218" s="25"/>
    </row>
    <row r="219" spans="1:1" ht="15.75" customHeight="1">
      <c r="A219" s="25"/>
    </row>
    <row r="220" spans="1:1" ht="15.75" customHeight="1">
      <c r="A220" s="25"/>
    </row>
    <row r="221" spans="1:1" ht="15.75" customHeight="1">
      <c r="A221" s="25"/>
    </row>
    <row r="222" spans="1:1" ht="15.75" customHeight="1">
      <c r="A222" s="25"/>
    </row>
    <row r="223" spans="1:1" ht="15.75" customHeight="1">
      <c r="A223" s="25"/>
    </row>
    <row r="224" spans="1:1" ht="15.75" customHeight="1">
      <c r="A224" s="25"/>
    </row>
    <row r="225" spans="1:1" ht="15.75" customHeight="1">
      <c r="A225" s="25"/>
    </row>
    <row r="226" spans="1:1" ht="15.75" customHeight="1">
      <c r="A226" s="25"/>
    </row>
    <row r="227" spans="1:1" ht="15.75" customHeight="1">
      <c r="A227" s="25"/>
    </row>
    <row r="228" spans="1:1" ht="15.75" customHeight="1">
      <c r="A228" s="25"/>
    </row>
    <row r="229" spans="1:1" ht="15.75" customHeight="1">
      <c r="A229" s="25"/>
    </row>
    <row r="230" spans="1:1" ht="15.75" customHeight="1">
      <c r="A230" s="25"/>
    </row>
    <row r="231" spans="1:1" ht="15.75" customHeight="1">
      <c r="A231" s="25"/>
    </row>
    <row r="232" spans="1:1" ht="15.75" customHeight="1">
      <c r="A232" s="25"/>
    </row>
    <row r="233" spans="1:1" ht="15.75" customHeight="1">
      <c r="A233" s="25"/>
    </row>
    <row r="234" spans="1:1" ht="15.75" customHeight="1">
      <c r="A234" s="25"/>
    </row>
    <row r="235" spans="1:1" ht="15.75" customHeight="1">
      <c r="A235" s="25"/>
    </row>
    <row r="236" spans="1:1" ht="15.75" customHeight="1">
      <c r="A236" s="25"/>
    </row>
    <row r="237" spans="1:1" ht="15.75" customHeight="1">
      <c r="A237" s="25"/>
    </row>
    <row r="238" spans="1:1" ht="15.75" customHeight="1">
      <c r="A238" s="25"/>
    </row>
    <row r="239" spans="1:1" ht="15.75" customHeight="1">
      <c r="A239" s="25"/>
    </row>
    <row r="240" spans="1:1" ht="15.75" customHeight="1">
      <c r="A240" s="25"/>
    </row>
    <row r="241" spans="1:1" ht="15.75" customHeight="1">
      <c r="A241" s="25"/>
    </row>
    <row r="242" spans="1:1" ht="15.75" customHeight="1">
      <c r="A242" s="25"/>
    </row>
    <row r="243" spans="1:1" ht="15.75" customHeight="1">
      <c r="A243" s="25"/>
    </row>
    <row r="244" spans="1:1" ht="15.75" customHeight="1">
      <c r="A244" s="25"/>
    </row>
    <row r="245" spans="1:1" ht="15.75" customHeight="1">
      <c r="A245" s="25"/>
    </row>
    <row r="246" spans="1:1" ht="15.75" customHeight="1">
      <c r="A246" s="25"/>
    </row>
    <row r="247" spans="1:1" ht="15.75" customHeight="1">
      <c r="A247" s="25"/>
    </row>
    <row r="248" spans="1:1" ht="15.75" customHeight="1">
      <c r="A248" s="25"/>
    </row>
    <row r="249" spans="1:1" ht="15.75" customHeight="1">
      <c r="A249" s="25"/>
    </row>
    <row r="250" spans="1:1" ht="15.75" customHeight="1">
      <c r="A250" s="25"/>
    </row>
    <row r="251" spans="1:1" ht="15.75" customHeight="1">
      <c r="A251" s="25"/>
    </row>
    <row r="252" spans="1:1" ht="15.75" customHeight="1">
      <c r="A252" s="25"/>
    </row>
    <row r="253" spans="1:1" ht="15.75" customHeight="1">
      <c r="A253" s="25"/>
    </row>
    <row r="254" spans="1:1" ht="15.75" customHeight="1">
      <c r="A254" s="25"/>
    </row>
    <row r="255" spans="1:1" ht="15.75" customHeight="1">
      <c r="A255" s="25"/>
    </row>
    <row r="256" spans="1:1" ht="15.75" customHeight="1">
      <c r="A256" s="25"/>
    </row>
    <row r="257" spans="1:1" ht="15.75" customHeight="1">
      <c r="A257" s="25"/>
    </row>
    <row r="258" spans="1:1" ht="15.75" customHeight="1">
      <c r="A258" s="25"/>
    </row>
    <row r="259" spans="1:1" ht="15.75" customHeight="1">
      <c r="A259" s="25"/>
    </row>
    <row r="260" spans="1:1" ht="15.75" customHeight="1">
      <c r="A260" s="25"/>
    </row>
    <row r="261" spans="1:1" ht="15.75" customHeight="1">
      <c r="A261" s="25"/>
    </row>
    <row r="262" spans="1:1" ht="15.75" customHeight="1">
      <c r="A262" s="25"/>
    </row>
    <row r="263" spans="1:1" ht="15.75" customHeight="1">
      <c r="A263" s="25"/>
    </row>
    <row r="264" spans="1:1" ht="15.75" customHeight="1">
      <c r="A264" s="25"/>
    </row>
    <row r="265" spans="1:1" ht="15.75" customHeight="1">
      <c r="A265" s="25"/>
    </row>
    <row r="266" spans="1:1" ht="15.75" customHeight="1">
      <c r="A266" s="25"/>
    </row>
    <row r="267" spans="1:1" ht="15.75" customHeight="1">
      <c r="A267" s="25"/>
    </row>
    <row r="268" spans="1:1" ht="15.75" customHeight="1">
      <c r="A268" s="25"/>
    </row>
    <row r="269" spans="1:1" ht="15.75" customHeight="1">
      <c r="A269" s="25"/>
    </row>
    <row r="270" spans="1:1" ht="15.75" customHeight="1">
      <c r="A270" s="25"/>
    </row>
    <row r="271" spans="1:1" ht="15.75" customHeight="1">
      <c r="A271" s="25"/>
    </row>
    <row r="272" spans="1:1" ht="15.75" customHeight="1">
      <c r="A272" s="25"/>
    </row>
    <row r="273" spans="1:1" ht="15.75" customHeight="1">
      <c r="A273" s="25"/>
    </row>
    <row r="274" spans="1:1" ht="15.75" customHeight="1">
      <c r="A274" s="25"/>
    </row>
    <row r="275" spans="1:1" ht="15.75" customHeight="1">
      <c r="A275" s="25"/>
    </row>
    <row r="276" spans="1:1" ht="15.75" customHeight="1">
      <c r="A276" s="25"/>
    </row>
    <row r="277" spans="1:1" ht="15.75" customHeight="1">
      <c r="A277" s="25"/>
    </row>
    <row r="278" spans="1:1" ht="15.75" customHeight="1">
      <c r="A278" s="25"/>
    </row>
    <row r="279" spans="1:1" ht="15.75" customHeight="1">
      <c r="A279" s="25"/>
    </row>
    <row r="280" spans="1:1" ht="15.75" customHeight="1">
      <c r="A280" s="25"/>
    </row>
    <row r="281" spans="1:1" ht="15.75" customHeight="1">
      <c r="A281" s="25"/>
    </row>
    <row r="282" spans="1:1" ht="15.75" customHeight="1">
      <c r="A282" s="25"/>
    </row>
    <row r="283" spans="1:1" ht="15.75" customHeight="1">
      <c r="A283" s="25"/>
    </row>
    <row r="284" spans="1:1" ht="15.75" customHeight="1">
      <c r="A284" s="25"/>
    </row>
    <row r="285" spans="1:1" ht="15.75" customHeight="1">
      <c r="A285" s="25"/>
    </row>
    <row r="286" spans="1:1" ht="15.75" customHeight="1">
      <c r="A286" s="25"/>
    </row>
    <row r="287" spans="1:1" ht="15.75" customHeight="1">
      <c r="A287" s="25"/>
    </row>
    <row r="288" spans="1:1" ht="15.75" customHeight="1">
      <c r="A288" s="25"/>
    </row>
    <row r="289" spans="1:1" ht="15.75" customHeight="1">
      <c r="A289" s="25"/>
    </row>
    <row r="290" spans="1:1" ht="15.75" customHeight="1">
      <c r="A290" s="25"/>
    </row>
    <row r="291" spans="1:1" ht="15.75" customHeight="1">
      <c r="A291" s="25"/>
    </row>
    <row r="292" spans="1:1" ht="15.75" customHeight="1">
      <c r="A292" s="25"/>
    </row>
    <row r="293" spans="1:1" ht="15.75" customHeight="1">
      <c r="A293" s="25"/>
    </row>
    <row r="294" spans="1:1" ht="15.75" customHeight="1">
      <c r="A294" s="25"/>
    </row>
    <row r="295" spans="1:1" ht="15.75" customHeight="1">
      <c r="A295" s="25"/>
    </row>
    <row r="296" spans="1:1" ht="15.75" customHeight="1">
      <c r="A296" s="25"/>
    </row>
    <row r="297" spans="1:1" ht="15.75" customHeight="1">
      <c r="A297" s="25"/>
    </row>
    <row r="298" spans="1:1" ht="15.75" customHeight="1">
      <c r="A298" s="25"/>
    </row>
    <row r="299" spans="1:1" ht="15.75" customHeight="1">
      <c r="A299" s="25"/>
    </row>
    <row r="300" spans="1:1" ht="15.75" customHeight="1">
      <c r="A300" s="25"/>
    </row>
    <row r="301" spans="1:1" ht="15.75" customHeight="1">
      <c r="A301" s="25"/>
    </row>
    <row r="302" spans="1:1" ht="15.75" customHeight="1">
      <c r="A302" s="25"/>
    </row>
    <row r="303" spans="1:1" ht="15.75" customHeight="1">
      <c r="A303" s="25"/>
    </row>
    <row r="304" spans="1:1" ht="15.75" customHeight="1">
      <c r="A304" s="25"/>
    </row>
    <row r="305" spans="1:1" ht="15.75" customHeight="1">
      <c r="A305" s="25"/>
    </row>
    <row r="306" spans="1:1" ht="15.75" customHeight="1">
      <c r="A306" s="25"/>
    </row>
    <row r="307" spans="1:1" ht="15.75" customHeight="1">
      <c r="A307" s="25"/>
    </row>
    <row r="308" spans="1:1" ht="15.75" customHeight="1">
      <c r="A308" s="25"/>
    </row>
    <row r="309" spans="1:1" ht="15.75" customHeight="1">
      <c r="A309" s="25"/>
    </row>
    <row r="310" spans="1:1" ht="15.75" customHeight="1">
      <c r="A310" s="25"/>
    </row>
    <row r="311" spans="1:1" ht="15.75" customHeight="1">
      <c r="A311" s="25"/>
    </row>
    <row r="312" spans="1:1" ht="15.75" customHeight="1">
      <c r="A312" s="25"/>
    </row>
    <row r="313" spans="1:1" ht="15.75" customHeight="1">
      <c r="A313" s="25"/>
    </row>
    <row r="314" spans="1:1" ht="15.75" customHeight="1">
      <c r="A314" s="25"/>
    </row>
    <row r="315" spans="1:1" ht="15.75" customHeight="1">
      <c r="A315" s="25"/>
    </row>
    <row r="316" spans="1:1" ht="15.75" customHeight="1">
      <c r="A316" s="25"/>
    </row>
    <row r="317" spans="1:1" ht="15.75" customHeight="1">
      <c r="A317" s="25"/>
    </row>
    <row r="318" spans="1:1" ht="15.75" customHeight="1">
      <c r="A318" s="25"/>
    </row>
    <row r="319" spans="1:1" ht="15.75" customHeight="1">
      <c r="A319" s="25"/>
    </row>
    <row r="320" spans="1:1" ht="15.75" customHeight="1">
      <c r="A320" s="25"/>
    </row>
    <row r="321" spans="1:1" ht="15.75" customHeight="1">
      <c r="A321" s="25"/>
    </row>
    <row r="322" spans="1:1" ht="15.75" customHeight="1">
      <c r="A322" s="25"/>
    </row>
    <row r="323" spans="1:1" ht="15.75" customHeight="1">
      <c r="A323" s="25"/>
    </row>
    <row r="324" spans="1:1" ht="15.75" customHeight="1">
      <c r="A324" s="25"/>
    </row>
    <row r="325" spans="1:1" ht="15.75" customHeight="1">
      <c r="A325" s="25"/>
    </row>
    <row r="326" spans="1:1" ht="15.75" customHeight="1">
      <c r="A326" s="25"/>
    </row>
    <row r="327" spans="1:1" ht="15.75" customHeight="1">
      <c r="A327" s="25"/>
    </row>
    <row r="328" spans="1:1" ht="15.75" customHeight="1">
      <c r="A328" s="25"/>
    </row>
    <row r="329" spans="1:1" ht="15.75" customHeight="1">
      <c r="A329" s="25"/>
    </row>
    <row r="330" spans="1:1" ht="15.75" customHeight="1">
      <c r="A330" s="25"/>
    </row>
    <row r="331" spans="1:1" ht="15.75" customHeight="1">
      <c r="A331" s="25"/>
    </row>
    <row r="332" spans="1:1" ht="15.75" customHeight="1">
      <c r="A332" s="25"/>
    </row>
    <row r="333" spans="1:1" ht="15.75" customHeight="1">
      <c r="A333" s="25"/>
    </row>
    <row r="334" spans="1:1" ht="15.75" customHeight="1">
      <c r="A334" s="25"/>
    </row>
    <row r="335" spans="1:1" ht="15.75" customHeight="1">
      <c r="A335" s="25"/>
    </row>
    <row r="336" spans="1:1" ht="15.75" customHeight="1">
      <c r="A336" s="25"/>
    </row>
    <row r="337" spans="1:1" ht="15.75" customHeight="1">
      <c r="A337" s="25"/>
    </row>
    <row r="338" spans="1:1" ht="15.75" customHeight="1">
      <c r="A338" s="25"/>
    </row>
    <row r="339" spans="1:1" ht="15.75" customHeight="1">
      <c r="A339" s="25"/>
    </row>
    <row r="340" spans="1:1" ht="15.75" customHeight="1">
      <c r="A340" s="25"/>
    </row>
    <row r="341" spans="1:1" ht="15.75" customHeight="1">
      <c r="A341" s="25"/>
    </row>
    <row r="342" spans="1:1" ht="15.75" customHeight="1">
      <c r="A342" s="25"/>
    </row>
    <row r="343" spans="1:1" ht="15.75" customHeight="1">
      <c r="A343" s="25"/>
    </row>
    <row r="344" spans="1:1" ht="15.75" customHeight="1">
      <c r="A344" s="25"/>
    </row>
    <row r="345" spans="1:1" ht="15.75" customHeight="1">
      <c r="A345" s="25"/>
    </row>
    <row r="346" spans="1:1" ht="15.75" customHeight="1">
      <c r="A346" s="25"/>
    </row>
    <row r="347" spans="1:1" ht="15.75" customHeight="1">
      <c r="A347" s="25"/>
    </row>
    <row r="348" spans="1:1" ht="15.75" customHeight="1">
      <c r="A348" s="25"/>
    </row>
    <row r="349" spans="1:1" ht="15.75" customHeight="1">
      <c r="A349" s="25"/>
    </row>
    <row r="350" spans="1:1" ht="15.75" customHeight="1">
      <c r="A350" s="25"/>
    </row>
    <row r="351" spans="1:1" ht="15.75" customHeight="1">
      <c r="A351" s="25"/>
    </row>
    <row r="352" spans="1:1" ht="15.75" customHeight="1">
      <c r="A352" s="25"/>
    </row>
    <row r="353" spans="1:1" ht="15.75" customHeight="1">
      <c r="A353" s="25"/>
    </row>
    <row r="354" spans="1:1" ht="15.75" customHeight="1">
      <c r="A354" s="25"/>
    </row>
    <row r="355" spans="1:1" ht="15.75" customHeight="1">
      <c r="A355" s="25"/>
    </row>
    <row r="356" spans="1:1" ht="15.75" customHeight="1">
      <c r="A356" s="25"/>
    </row>
    <row r="357" spans="1:1" ht="15.75" customHeight="1">
      <c r="A357" s="25"/>
    </row>
    <row r="358" spans="1:1" ht="15.75" customHeight="1">
      <c r="A358" s="25"/>
    </row>
    <row r="359" spans="1:1" ht="15.75" customHeight="1">
      <c r="A359" s="25"/>
    </row>
    <row r="360" spans="1:1" ht="15.75" customHeight="1">
      <c r="A360" s="25"/>
    </row>
    <row r="361" spans="1:1" ht="15.75" customHeight="1">
      <c r="A361" s="25"/>
    </row>
    <row r="362" spans="1:1" ht="15.75" customHeight="1">
      <c r="A362" s="25"/>
    </row>
    <row r="363" spans="1:1" ht="15.75" customHeight="1">
      <c r="A363" s="25"/>
    </row>
    <row r="364" spans="1:1" ht="15.75" customHeight="1">
      <c r="A364" s="25"/>
    </row>
    <row r="365" spans="1:1" ht="15.75" customHeight="1">
      <c r="A365" s="25"/>
    </row>
    <row r="366" spans="1:1" ht="15.75" customHeight="1">
      <c r="A366" s="25"/>
    </row>
    <row r="367" spans="1:1" ht="15.75" customHeight="1">
      <c r="A367" s="25"/>
    </row>
    <row r="368" spans="1:1" ht="15.75" customHeight="1">
      <c r="A368" s="25"/>
    </row>
    <row r="369" spans="1:1" ht="15.75" customHeight="1">
      <c r="A369" s="25"/>
    </row>
    <row r="370" spans="1:1" ht="15.75" customHeight="1">
      <c r="A370" s="25"/>
    </row>
    <row r="371" spans="1:1" ht="15.75" customHeight="1">
      <c r="A371" s="25"/>
    </row>
    <row r="372" spans="1:1" ht="15.75" customHeight="1">
      <c r="A372" s="25"/>
    </row>
    <row r="373" spans="1:1" ht="15.75" customHeight="1">
      <c r="A373" s="25"/>
    </row>
    <row r="374" spans="1:1" ht="15.75" customHeight="1">
      <c r="A374" s="25"/>
    </row>
    <row r="375" spans="1:1" ht="15.75" customHeight="1">
      <c r="A375" s="25"/>
    </row>
    <row r="376" spans="1:1" ht="15.75" customHeight="1">
      <c r="A376" s="25"/>
    </row>
    <row r="377" spans="1:1" ht="15.75" customHeight="1">
      <c r="A377" s="25"/>
    </row>
    <row r="378" spans="1:1" ht="15.75" customHeight="1">
      <c r="A378" s="25"/>
    </row>
    <row r="379" spans="1:1" ht="15.75" customHeight="1">
      <c r="A379" s="25"/>
    </row>
    <row r="380" spans="1:1" ht="15.75" customHeight="1">
      <c r="A380" s="25"/>
    </row>
    <row r="381" spans="1:1" ht="15.75" customHeight="1">
      <c r="A381" s="25"/>
    </row>
    <row r="382" spans="1:1" ht="15.75" customHeight="1">
      <c r="A382" s="25"/>
    </row>
    <row r="383" spans="1:1" ht="15.75" customHeight="1">
      <c r="A383" s="25"/>
    </row>
    <row r="384" spans="1:1" ht="15.75" customHeight="1">
      <c r="A384" s="25"/>
    </row>
    <row r="385" spans="1:1" ht="15.75" customHeight="1">
      <c r="A385" s="25"/>
    </row>
    <row r="386" spans="1:1" ht="15.75" customHeight="1">
      <c r="A386" s="25"/>
    </row>
    <row r="387" spans="1:1" ht="15.75" customHeight="1">
      <c r="A387" s="25"/>
    </row>
    <row r="388" spans="1:1" ht="15.75" customHeight="1">
      <c r="A388" s="25"/>
    </row>
    <row r="389" spans="1:1" ht="15.75" customHeight="1">
      <c r="A389" s="25"/>
    </row>
    <row r="390" spans="1:1" ht="15.75" customHeight="1">
      <c r="A390" s="25"/>
    </row>
    <row r="391" spans="1:1" ht="15.75" customHeight="1">
      <c r="A391" s="25"/>
    </row>
    <row r="392" spans="1:1" ht="15.75" customHeight="1">
      <c r="A392" s="25"/>
    </row>
    <row r="393" spans="1:1" ht="15.75" customHeight="1">
      <c r="A393" s="25"/>
    </row>
    <row r="394" spans="1:1" ht="15.75" customHeight="1">
      <c r="A394" s="25"/>
    </row>
    <row r="395" spans="1:1" ht="15.75" customHeight="1">
      <c r="A395" s="25"/>
    </row>
    <row r="396" spans="1:1" ht="15.75" customHeight="1">
      <c r="A396" s="25"/>
    </row>
    <row r="397" spans="1:1" ht="15.75" customHeight="1">
      <c r="A397" s="25"/>
    </row>
    <row r="398" spans="1:1" ht="15.75" customHeight="1">
      <c r="A398" s="25"/>
    </row>
    <row r="399" spans="1:1" ht="15.75" customHeight="1">
      <c r="A399" s="25"/>
    </row>
    <row r="400" spans="1:1" ht="15.75" customHeight="1">
      <c r="A400" s="25"/>
    </row>
    <row r="401" spans="1:1" ht="15.75" customHeight="1">
      <c r="A401" s="25"/>
    </row>
    <row r="402" spans="1:1" ht="15.75" customHeight="1">
      <c r="A402" s="25"/>
    </row>
    <row r="403" spans="1:1" ht="15.75" customHeight="1">
      <c r="A403" s="25"/>
    </row>
    <row r="404" spans="1:1" ht="15.75" customHeight="1">
      <c r="A404" s="25"/>
    </row>
    <row r="405" spans="1:1" ht="15.75" customHeight="1">
      <c r="A405" s="25"/>
    </row>
    <row r="406" spans="1:1" ht="15.75" customHeight="1">
      <c r="A406" s="25"/>
    </row>
    <row r="407" spans="1:1" ht="15.75" customHeight="1">
      <c r="A407" s="25"/>
    </row>
    <row r="408" spans="1:1" ht="15.75" customHeight="1">
      <c r="A408" s="25"/>
    </row>
    <row r="409" spans="1:1" ht="15.75" customHeight="1">
      <c r="A409" s="25"/>
    </row>
    <row r="410" spans="1:1" ht="15.75" customHeight="1">
      <c r="A410" s="25"/>
    </row>
    <row r="411" spans="1:1" ht="15.75" customHeight="1">
      <c r="A411" s="25"/>
    </row>
    <row r="412" spans="1:1" ht="15.75" customHeight="1">
      <c r="A412" s="25"/>
    </row>
    <row r="413" spans="1:1" ht="15.75" customHeight="1">
      <c r="A413" s="25"/>
    </row>
    <row r="414" spans="1:1" ht="15.75" customHeight="1">
      <c r="A414" s="25"/>
    </row>
    <row r="415" spans="1:1" ht="15.75" customHeight="1">
      <c r="A415" s="25"/>
    </row>
    <row r="416" spans="1:1" ht="15.75" customHeight="1">
      <c r="A416" s="25"/>
    </row>
    <row r="417" spans="1:1" ht="15.75" customHeight="1">
      <c r="A417" s="25"/>
    </row>
    <row r="418" spans="1:1" ht="15.75" customHeight="1">
      <c r="A418" s="25"/>
    </row>
    <row r="419" spans="1:1" ht="15.75" customHeight="1">
      <c r="A419" s="25"/>
    </row>
    <row r="420" spans="1:1" ht="15.75" customHeight="1">
      <c r="A420" s="25"/>
    </row>
    <row r="421" spans="1:1" ht="15.75" customHeight="1">
      <c r="A421" s="25"/>
    </row>
    <row r="422" spans="1:1" ht="15.75" customHeight="1">
      <c r="A422" s="25"/>
    </row>
    <row r="423" spans="1:1" ht="15.75" customHeight="1">
      <c r="A423" s="25"/>
    </row>
    <row r="424" spans="1:1" ht="15.75" customHeight="1">
      <c r="A424" s="25"/>
    </row>
    <row r="425" spans="1:1" ht="15.75" customHeight="1">
      <c r="A425" s="25"/>
    </row>
    <row r="426" spans="1:1" ht="15.75" customHeight="1">
      <c r="A426" s="25"/>
    </row>
    <row r="427" spans="1:1" ht="15.75" customHeight="1">
      <c r="A427" s="25"/>
    </row>
    <row r="428" spans="1:1" ht="15.75" customHeight="1">
      <c r="A428" s="25"/>
    </row>
    <row r="429" spans="1:1" ht="15.75" customHeight="1">
      <c r="A429" s="25"/>
    </row>
    <row r="430" spans="1:1" ht="15.75" customHeight="1">
      <c r="A430" s="25"/>
    </row>
    <row r="431" spans="1:1" ht="15.75" customHeight="1">
      <c r="A431" s="25"/>
    </row>
    <row r="432" spans="1:1" ht="15.75" customHeight="1">
      <c r="A432" s="25"/>
    </row>
    <row r="433" spans="1:1" ht="15.75" customHeight="1">
      <c r="A433" s="25"/>
    </row>
    <row r="434" spans="1:1" ht="15.75" customHeight="1">
      <c r="A434" s="25"/>
    </row>
    <row r="435" spans="1:1" ht="15.75" customHeight="1">
      <c r="A435" s="25"/>
    </row>
    <row r="436" spans="1:1" ht="15.75" customHeight="1">
      <c r="A436" s="25"/>
    </row>
    <row r="437" spans="1:1" ht="15.75" customHeight="1">
      <c r="A437" s="25"/>
    </row>
    <row r="438" spans="1:1" ht="15.75" customHeight="1">
      <c r="A438" s="25"/>
    </row>
    <row r="439" spans="1:1" ht="15.75" customHeight="1">
      <c r="A439" s="25"/>
    </row>
    <row r="440" spans="1:1" ht="15.75" customHeight="1">
      <c r="A440" s="25"/>
    </row>
    <row r="441" spans="1:1" ht="15.75" customHeight="1">
      <c r="A441" s="25"/>
    </row>
    <row r="442" spans="1:1" ht="15.75" customHeight="1">
      <c r="A442" s="25"/>
    </row>
    <row r="443" spans="1:1" ht="15.75" customHeight="1">
      <c r="A443" s="25"/>
    </row>
    <row r="444" spans="1:1" ht="15.75" customHeight="1">
      <c r="A444" s="25"/>
    </row>
    <row r="445" spans="1:1" ht="15.75" customHeight="1">
      <c r="A445" s="25"/>
    </row>
    <row r="446" spans="1:1" ht="15.75" customHeight="1">
      <c r="A446" s="25"/>
    </row>
    <row r="447" spans="1:1" ht="15.75" customHeight="1">
      <c r="A447" s="25"/>
    </row>
    <row r="448" spans="1:1" ht="15.75" customHeight="1">
      <c r="A448" s="25"/>
    </row>
    <row r="449" spans="1:1" ht="15.75" customHeight="1">
      <c r="A449" s="25"/>
    </row>
    <row r="450" spans="1:1" ht="15.75" customHeight="1">
      <c r="A450" s="25"/>
    </row>
    <row r="451" spans="1:1" ht="15.75" customHeight="1">
      <c r="A451" s="25"/>
    </row>
    <row r="452" spans="1:1" ht="15.75" customHeight="1">
      <c r="A452" s="25"/>
    </row>
    <row r="453" spans="1:1" ht="15.75" customHeight="1">
      <c r="A453" s="25"/>
    </row>
    <row r="454" spans="1:1" ht="15.75" customHeight="1">
      <c r="A454" s="25"/>
    </row>
    <row r="455" spans="1:1" ht="15.75" customHeight="1">
      <c r="A455" s="25"/>
    </row>
    <row r="456" spans="1:1" ht="15.75" customHeight="1">
      <c r="A456" s="25"/>
    </row>
    <row r="457" spans="1:1" ht="15.75" customHeight="1">
      <c r="A457" s="25"/>
    </row>
    <row r="458" spans="1:1" ht="15.75" customHeight="1">
      <c r="A458" s="25"/>
    </row>
    <row r="459" spans="1:1" ht="15.75" customHeight="1">
      <c r="A459" s="25"/>
    </row>
    <row r="460" spans="1:1" ht="15.75" customHeight="1">
      <c r="A460" s="25"/>
    </row>
    <row r="461" spans="1:1" ht="15.75" customHeight="1">
      <c r="A461" s="25"/>
    </row>
    <row r="462" spans="1:1" ht="15.75" customHeight="1">
      <c r="A462" s="25"/>
    </row>
    <row r="463" spans="1:1" ht="15.75" customHeight="1">
      <c r="A463" s="25"/>
    </row>
    <row r="464" spans="1:1" ht="15.75" customHeight="1">
      <c r="A464" s="25"/>
    </row>
    <row r="465" spans="1:1" ht="15.75" customHeight="1">
      <c r="A465" s="25"/>
    </row>
    <row r="466" spans="1:1" ht="15.75" customHeight="1">
      <c r="A466" s="25"/>
    </row>
    <row r="467" spans="1:1" ht="15.75" customHeight="1">
      <c r="A467" s="25"/>
    </row>
    <row r="468" spans="1:1" ht="15.75" customHeight="1">
      <c r="A468" s="25"/>
    </row>
    <row r="469" spans="1:1" ht="15.75" customHeight="1">
      <c r="A469" s="25"/>
    </row>
    <row r="470" spans="1:1" ht="15.75" customHeight="1">
      <c r="A470" s="25"/>
    </row>
    <row r="471" spans="1:1" ht="15.75" customHeight="1">
      <c r="A471" s="25"/>
    </row>
    <row r="472" spans="1:1" ht="15.75" customHeight="1">
      <c r="A472" s="25"/>
    </row>
    <row r="473" spans="1:1" ht="15.75" customHeight="1">
      <c r="A473" s="25"/>
    </row>
    <row r="474" spans="1:1" ht="15.75" customHeight="1">
      <c r="A474" s="25"/>
    </row>
    <row r="475" spans="1:1" ht="15.75" customHeight="1">
      <c r="A475" s="25"/>
    </row>
    <row r="476" spans="1:1" ht="15.75" customHeight="1">
      <c r="A476" s="25"/>
    </row>
    <row r="477" spans="1:1" ht="15.75" customHeight="1">
      <c r="A477" s="25"/>
    </row>
    <row r="478" spans="1:1" ht="15.75" customHeight="1">
      <c r="A478" s="25"/>
    </row>
    <row r="479" spans="1:1" ht="15.75" customHeight="1">
      <c r="A479" s="25"/>
    </row>
    <row r="480" spans="1:1" ht="15.75" customHeight="1">
      <c r="A480" s="25"/>
    </row>
    <row r="481" spans="1:1" ht="15.75" customHeight="1">
      <c r="A481" s="25"/>
    </row>
    <row r="482" spans="1:1" ht="15.75" customHeight="1">
      <c r="A482" s="25"/>
    </row>
    <row r="483" spans="1:1" ht="15.75" customHeight="1">
      <c r="A483" s="25"/>
    </row>
    <row r="484" spans="1:1" ht="15.75" customHeight="1">
      <c r="A484" s="25"/>
    </row>
    <row r="485" spans="1:1" ht="15.75" customHeight="1">
      <c r="A485" s="25"/>
    </row>
    <row r="486" spans="1:1" ht="15.75" customHeight="1">
      <c r="A486" s="25"/>
    </row>
    <row r="487" spans="1:1" ht="15.75" customHeight="1">
      <c r="A487" s="25"/>
    </row>
    <row r="488" spans="1:1" ht="15.75" customHeight="1">
      <c r="A488" s="25"/>
    </row>
    <row r="489" spans="1:1" ht="15.75" customHeight="1">
      <c r="A489" s="25"/>
    </row>
    <row r="490" spans="1:1" ht="15.75" customHeight="1">
      <c r="A490" s="25"/>
    </row>
    <row r="491" spans="1:1" ht="15.75" customHeight="1">
      <c r="A491" s="25"/>
    </row>
    <row r="492" spans="1:1" ht="15.75" customHeight="1">
      <c r="A492" s="25"/>
    </row>
    <row r="493" spans="1:1" ht="15.75" customHeight="1">
      <c r="A493" s="25"/>
    </row>
    <row r="494" spans="1:1" ht="15.75" customHeight="1">
      <c r="A494" s="25"/>
    </row>
    <row r="495" spans="1:1" ht="15.75" customHeight="1">
      <c r="A495" s="25"/>
    </row>
    <row r="496" spans="1:1" ht="15.75" customHeight="1">
      <c r="A496" s="25"/>
    </row>
    <row r="497" spans="1:1" ht="15.75" customHeight="1">
      <c r="A497" s="25"/>
    </row>
    <row r="498" spans="1:1" ht="15.75" customHeight="1">
      <c r="A498" s="25"/>
    </row>
    <row r="499" spans="1:1" ht="15.75" customHeight="1">
      <c r="A499" s="25"/>
    </row>
    <row r="500" spans="1:1" ht="15.75" customHeight="1">
      <c r="A500" s="25"/>
    </row>
    <row r="501" spans="1:1" ht="15.75" customHeight="1">
      <c r="A501" s="25"/>
    </row>
    <row r="502" spans="1:1" ht="15.75" customHeight="1">
      <c r="A502" s="25"/>
    </row>
    <row r="503" spans="1:1" ht="15.75" customHeight="1">
      <c r="A503" s="25"/>
    </row>
    <row r="504" spans="1:1" ht="15.75" customHeight="1">
      <c r="A504" s="25"/>
    </row>
    <row r="505" spans="1:1" ht="15.75" customHeight="1">
      <c r="A505" s="25"/>
    </row>
    <row r="506" spans="1:1" ht="15.75" customHeight="1">
      <c r="A506" s="25"/>
    </row>
    <row r="507" spans="1:1" ht="15.75" customHeight="1">
      <c r="A507" s="25"/>
    </row>
    <row r="508" spans="1:1" ht="15.75" customHeight="1">
      <c r="A508" s="25"/>
    </row>
    <row r="509" spans="1:1" ht="15.75" customHeight="1">
      <c r="A509" s="25"/>
    </row>
    <row r="510" spans="1:1" ht="15.75" customHeight="1">
      <c r="A510" s="25"/>
    </row>
    <row r="511" spans="1:1" ht="15.75" customHeight="1">
      <c r="A511" s="25"/>
    </row>
    <row r="512" spans="1:1" ht="15.75" customHeight="1">
      <c r="A512" s="25"/>
    </row>
    <row r="513" spans="1:1" ht="15.75" customHeight="1">
      <c r="A513" s="25"/>
    </row>
    <row r="514" spans="1:1" ht="15.75" customHeight="1">
      <c r="A514" s="25"/>
    </row>
    <row r="515" spans="1:1" ht="15.75" customHeight="1">
      <c r="A515" s="25"/>
    </row>
    <row r="516" spans="1:1" ht="15.75" customHeight="1">
      <c r="A516" s="25"/>
    </row>
    <row r="517" spans="1:1" ht="15.75" customHeight="1">
      <c r="A517" s="25"/>
    </row>
    <row r="518" spans="1:1" ht="15.75" customHeight="1">
      <c r="A518" s="25"/>
    </row>
    <row r="519" spans="1:1" ht="15.75" customHeight="1">
      <c r="A519" s="25"/>
    </row>
    <row r="520" spans="1:1" ht="15.75" customHeight="1">
      <c r="A520" s="25"/>
    </row>
    <row r="521" spans="1:1" ht="15.75" customHeight="1">
      <c r="A521" s="25"/>
    </row>
    <row r="522" spans="1:1" ht="15.75" customHeight="1">
      <c r="A522" s="25"/>
    </row>
    <row r="523" spans="1:1" ht="15.75" customHeight="1">
      <c r="A523" s="25"/>
    </row>
    <row r="524" spans="1:1" ht="15.75" customHeight="1">
      <c r="A524" s="25"/>
    </row>
    <row r="525" spans="1:1" ht="15.75" customHeight="1">
      <c r="A525" s="25"/>
    </row>
    <row r="526" spans="1:1" ht="15.75" customHeight="1">
      <c r="A526" s="25"/>
    </row>
    <row r="527" spans="1:1" ht="15.75" customHeight="1">
      <c r="A527" s="25"/>
    </row>
    <row r="528" spans="1:1" ht="15.75" customHeight="1">
      <c r="A528" s="25"/>
    </row>
    <row r="529" spans="1:1" ht="15.75" customHeight="1">
      <c r="A529" s="25"/>
    </row>
    <row r="530" spans="1:1" ht="15.75" customHeight="1">
      <c r="A530" s="25"/>
    </row>
    <row r="531" spans="1:1" ht="15.75" customHeight="1">
      <c r="A531" s="25"/>
    </row>
    <row r="532" spans="1:1" ht="15.75" customHeight="1">
      <c r="A532" s="25"/>
    </row>
    <row r="533" spans="1:1" ht="15.75" customHeight="1">
      <c r="A533" s="25"/>
    </row>
    <row r="534" spans="1:1" ht="15.75" customHeight="1">
      <c r="A534" s="25"/>
    </row>
    <row r="535" spans="1:1" ht="15.75" customHeight="1">
      <c r="A535" s="25"/>
    </row>
    <row r="536" spans="1:1" ht="15.75" customHeight="1">
      <c r="A536" s="25"/>
    </row>
    <row r="537" spans="1:1" ht="15.75" customHeight="1">
      <c r="A537" s="25"/>
    </row>
    <row r="538" spans="1:1" ht="15.75" customHeight="1">
      <c r="A538" s="25"/>
    </row>
    <row r="539" spans="1:1" ht="15.75" customHeight="1">
      <c r="A539" s="25"/>
    </row>
    <row r="540" spans="1:1" ht="15.75" customHeight="1">
      <c r="A540" s="25"/>
    </row>
    <row r="541" spans="1:1" ht="15.75" customHeight="1">
      <c r="A541" s="25"/>
    </row>
    <row r="542" spans="1:1" ht="15.75" customHeight="1">
      <c r="A542" s="25"/>
    </row>
    <row r="543" spans="1:1" ht="15.75" customHeight="1">
      <c r="A543" s="25"/>
    </row>
    <row r="544" spans="1:1" ht="15.75" customHeight="1">
      <c r="A544" s="25"/>
    </row>
    <row r="545" spans="1:1" ht="15.75" customHeight="1">
      <c r="A545" s="25"/>
    </row>
    <row r="546" spans="1:1" ht="15.75" customHeight="1">
      <c r="A546" s="25"/>
    </row>
    <row r="547" spans="1:1" ht="15.75" customHeight="1">
      <c r="A547" s="25"/>
    </row>
    <row r="548" spans="1:1" ht="15.75" customHeight="1">
      <c r="A548" s="25"/>
    </row>
    <row r="549" spans="1:1" ht="15.75" customHeight="1">
      <c r="A549" s="25"/>
    </row>
    <row r="550" spans="1:1" ht="15.75" customHeight="1">
      <c r="A550" s="25"/>
    </row>
    <row r="551" spans="1:1" ht="15.75" customHeight="1">
      <c r="A551" s="25"/>
    </row>
    <row r="552" spans="1:1" ht="15.75" customHeight="1">
      <c r="A552" s="25"/>
    </row>
    <row r="553" spans="1:1" ht="15.75" customHeight="1">
      <c r="A553" s="25"/>
    </row>
    <row r="554" spans="1:1" ht="15.75" customHeight="1">
      <c r="A554" s="25"/>
    </row>
    <row r="555" spans="1:1" ht="15.75" customHeight="1">
      <c r="A555" s="25"/>
    </row>
    <row r="556" spans="1:1" ht="15.75" customHeight="1">
      <c r="A556" s="25"/>
    </row>
    <row r="557" spans="1:1" ht="15.75" customHeight="1">
      <c r="A557" s="25"/>
    </row>
    <row r="558" spans="1:1" ht="15.75" customHeight="1">
      <c r="A558" s="25"/>
    </row>
    <row r="559" spans="1:1" ht="15.75" customHeight="1">
      <c r="A559" s="25"/>
    </row>
    <row r="560" spans="1:1" ht="15.75" customHeight="1">
      <c r="A560" s="25"/>
    </row>
    <row r="561" spans="1:1" ht="15.75" customHeight="1">
      <c r="A561" s="25"/>
    </row>
    <row r="562" spans="1:1" ht="15.75" customHeight="1">
      <c r="A562" s="25"/>
    </row>
    <row r="563" spans="1:1" ht="15.75" customHeight="1">
      <c r="A563" s="25"/>
    </row>
    <row r="564" spans="1:1" ht="15.75" customHeight="1">
      <c r="A564" s="25"/>
    </row>
    <row r="565" spans="1:1" ht="15.75" customHeight="1">
      <c r="A565" s="25"/>
    </row>
    <row r="566" spans="1:1" ht="15.75" customHeight="1">
      <c r="A566" s="25"/>
    </row>
    <row r="567" spans="1:1" ht="15.75" customHeight="1">
      <c r="A567" s="25"/>
    </row>
    <row r="568" spans="1:1" ht="15.75" customHeight="1">
      <c r="A568" s="25"/>
    </row>
    <row r="569" spans="1:1" ht="15.75" customHeight="1">
      <c r="A569" s="25"/>
    </row>
    <row r="570" spans="1:1" ht="15.75" customHeight="1">
      <c r="A570" s="25"/>
    </row>
    <row r="571" spans="1:1" ht="15.75" customHeight="1">
      <c r="A571" s="25"/>
    </row>
    <row r="572" spans="1:1" ht="15.75" customHeight="1">
      <c r="A572" s="25"/>
    </row>
    <row r="573" spans="1:1" ht="15.75" customHeight="1">
      <c r="A573" s="25"/>
    </row>
    <row r="574" spans="1:1" ht="15.75" customHeight="1">
      <c r="A574" s="25"/>
    </row>
    <row r="575" spans="1:1" ht="15.75" customHeight="1">
      <c r="A575" s="25"/>
    </row>
    <row r="576" spans="1:1" ht="15.75" customHeight="1">
      <c r="A576" s="25"/>
    </row>
    <row r="577" spans="1:1" ht="15.75" customHeight="1">
      <c r="A577" s="25"/>
    </row>
    <row r="578" spans="1:1" ht="15.75" customHeight="1">
      <c r="A578" s="25"/>
    </row>
    <row r="579" spans="1:1" ht="15.75" customHeight="1">
      <c r="A579" s="25"/>
    </row>
    <row r="580" spans="1:1" ht="15.75" customHeight="1">
      <c r="A580" s="25"/>
    </row>
    <row r="581" spans="1:1" ht="15.75" customHeight="1">
      <c r="A581" s="25"/>
    </row>
    <row r="582" spans="1:1" ht="15.75" customHeight="1">
      <c r="A582" s="25"/>
    </row>
    <row r="583" spans="1:1" ht="15.75" customHeight="1">
      <c r="A583" s="25"/>
    </row>
    <row r="584" spans="1:1" ht="15.75" customHeight="1">
      <c r="A584" s="25"/>
    </row>
    <row r="585" spans="1:1" ht="15.75" customHeight="1">
      <c r="A585" s="25"/>
    </row>
    <row r="586" spans="1:1" ht="15.75" customHeight="1">
      <c r="A586" s="25"/>
    </row>
    <row r="587" spans="1:1" ht="15.75" customHeight="1">
      <c r="A587" s="25"/>
    </row>
    <row r="588" spans="1:1" ht="15.75" customHeight="1">
      <c r="A588" s="25"/>
    </row>
    <row r="589" spans="1:1" ht="15.75" customHeight="1">
      <c r="A589" s="25"/>
    </row>
    <row r="590" spans="1:1" ht="15.75" customHeight="1">
      <c r="A590" s="25"/>
    </row>
    <row r="591" spans="1:1" ht="15.75" customHeight="1">
      <c r="A591" s="25"/>
    </row>
    <row r="592" spans="1:1" ht="15.75" customHeight="1">
      <c r="A592" s="25"/>
    </row>
    <row r="593" spans="1:1" ht="15.75" customHeight="1">
      <c r="A593" s="25"/>
    </row>
    <row r="594" spans="1:1" ht="15.75" customHeight="1">
      <c r="A594" s="25"/>
    </row>
    <row r="595" spans="1:1" ht="15.75" customHeight="1">
      <c r="A595" s="25"/>
    </row>
    <row r="596" spans="1:1" ht="15.75" customHeight="1">
      <c r="A596" s="25"/>
    </row>
    <row r="597" spans="1:1" ht="15.75" customHeight="1">
      <c r="A597" s="25"/>
    </row>
    <row r="598" spans="1:1" ht="15.75" customHeight="1">
      <c r="A598" s="25"/>
    </row>
    <row r="599" spans="1:1" ht="15.75" customHeight="1">
      <c r="A599" s="25"/>
    </row>
    <row r="600" spans="1:1" ht="15.75" customHeight="1">
      <c r="A600" s="25"/>
    </row>
    <row r="601" spans="1:1" ht="15.75" customHeight="1">
      <c r="A601" s="25"/>
    </row>
    <row r="602" spans="1:1" ht="15.75" customHeight="1">
      <c r="A602" s="25"/>
    </row>
    <row r="603" spans="1:1" ht="15.75" customHeight="1">
      <c r="A603" s="25"/>
    </row>
    <row r="604" spans="1:1" ht="15.75" customHeight="1">
      <c r="A604" s="25"/>
    </row>
    <row r="605" spans="1:1" ht="15.75" customHeight="1">
      <c r="A605" s="25"/>
    </row>
    <row r="606" spans="1:1" ht="15.75" customHeight="1">
      <c r="A606" s="25"/>
    </row>
    <row r="607" spans="1:1" ht="15.75" customHeight="1">
      <c r="A607" s="25"/>
    </row>
    <row r="608" spans="1:1" ht="15.75" customHeight="1">
      <c r="A608" s="25"/>
    </row>
    <row r="609" spans="1:1" ht="15.75" customHeight="1">
      <c r="A609" s="25"/>
    </row>
    <row r="610" spans="1:1" ht="15.75" customHeight="1">
      <c r="A610" s="25"/>
    </row>
    <row r="611" spans="1:1" ht="15.75" customHeight="1">
      <c r="A611" s="25"/>
    </row>
    <row r="612" spans="1:1" ht="15.75" customHeight="1">
      <c r="A612" s="25"/>
    </row>
    <row r="613" spans="1:1" ht="15.75" customHeight="1">
      <c r="A613" s="25"/>
    </row>
    <row r="614" spans="1:1" ht="15.75" customHeight="1">
      <c r="A614" s="25"/>
    </row>
    <row r="615" spans="1:1" ht="15.75" customHeight="1">
      <c r="A615" s="25"/>
    </row>
    <row r="616" spans="1:1" ht="15.75" customHeight="1">
      <c r="A616" s="25"/>
    </row>
    <row r="617" spans="1:1" ht="15.75" customHeight="1">
      <c r="A617" s="25"/>
    </row>
    <row r="618" spans="1:1" ht="15.75" customHeight="1">
      <c r="A618" s="25"/>
    </row>
    <row r="619" spans="1:1" ht="15.75" customHeight="1">
      <c r="A619" s="25"/>
    </row>
    <row r="620" spans="1:1" ht="15.75" customHeight="1">
      <c r="A620" s="25"/>
    </row>
    <row r="621" spans="1:1" ht="15.75" customHeight="1">
      <c r="A621" s="25"/>
    </row>
    <row r="622" spans="1:1" ht="15.75" customHeight="1">
      <c r="A622" s="25"/>
    </row>
    <row r="623" spans="1:1" ht="15.75" customHeight="1">
      <c r="A623" s="25"/>
    </row>
    <row r="624" spans="1:1" ht="15.75" customHeight="1">
      <c r="A624" s="25"/>
    </row>
    <row r="625" spans="1:1" ht="15.75" customHeight="1">
      <c r="A625" s="25"/>
    </row>
    <row r="626" spans="1:1" ht="15.75" customHeight="1">
      <c r="A626" s="25"/>
    </row>
    <row r="627" spans="1:1" ht="15.75" customHeight="1">
      <c r="A627" s="25"/>
    </row>
    <row r="628" spans="1:1" ht="15.75" customHeight="1">
      <c r="A628" s="25"/>
    </row>
    <row r="629" spans="1:1" ht="15.75" customHeight="1">
      <c r="A629" s="25"/>
    </row>
    <row r="630" spans="1:1" ht="15.75" customHeight="1">
      <c r="A630" s="25"/>
    </row>
    <row r="631" spans="1:1" ht="15.75" customHeight="1">
      <c r="A631" s="25"/>
    </row>
    <row r="632" spans="1:1" ht="15.75" customHeight="1">
      <c r="A632" s="25"/>
    </row>
    <row r="633" spans="1:1" ht="15.75" customHeight="1">
      <c r="A633" s="25"/>
    </row>
    <row r="634" spans="1:1" ht="15.75" customHeight="1">
      <c r="A634" s="25"/>
    </row>
    <row r="635" spans="1:1" ht="15.75" customHeight="1">
      <c r="A635" s="25"/>
    </row>
    <row r="636" spans="1:1" ht="15.75" customHeight="1">
      <c r="A636" s="25"/>
    </row>
    <row r="637" spans="1:1" ht="15.75" customHeight="1">
      <c r="A637" s="25"/>
    </row>
    <row r="638" spans="1:1" ht="15.75" customHeight="1">
      <c r="A638" s="25"/>
    </row>
    <row r="639" spans="1:1" ht="15.75" customHeight="1">
      <c r="A639" s="25"/>
    </row>
    <row r="640" spans="1:1" ht="15.75" customHeight="1">
      <c r="A640" s="25"/>
    </row>
    <row r="641" spans="1:1" ht="15.75" customHeight="1">
      <c r="A641" s="25"/>
    </row>
    <row r="642" spans="1:1" ht="15.75" customHeight="1">
      <c r="A642" s="25"/>
    </row>
    <row r="643" spans="1:1" ht="15.75" customHeight="1">
      <c r="A643" s="25"/>
    </row>
    <row r="644" spans="1:1" ht="15.75" customHeight="1">
      <c r="A644" s="25"/>
    </row>
    <row r="645" spans="1:1" ht="15.75" customHeight="1">
      <c r="A645" s="25"/>
    </row>
    <row r="646" spans="1:1" ht="15.75" customHeight="1">
      <c r="A646" s="25"/>
    </row>
    <row r="647" spans="1:1" ht="15.75" customHeight="1">
      <c r="A647" s="25"/>
    </row>
    <row r="648" spans="1:1" ht="15.75" customHeight="1">
      <c r="A648" s="25"/>
    </row>
    <row r="649" spans="1:1" ht="15.75" customHeight="1">
      <c r="A649" s="25"/>
    </row>
    <row r="650" spans="1:1" ht="15.75" customHeight="1">
      <c r="A650" s="25"/>
    </row>
    <row r="651" spans="1:1" ht="15.75" customHeight="1">
      <c r="A651" s="25"/>
    </row>
    <row r="652" spans="1:1" ht="15.75" customHeight="1">
      <c r="A652" s="25"/>
    </row>
    <row r="653" spans="1:1" ht="15.75" customHeight="1">
      <c r="A653" s="25"/>
    </row>
    <row r="654" spans="1:1" ht="15.75" customHeight="1">
      <c r="A654" s="25"/>
    </row>
    <row r="655" spans="1:1" ht="15.75" customHeight="1">
      <c r="A655" s="25"/>
    </row>
    <row r="656" spans="1:1" ht="15.75" customHeight="1">
      <c r="A656" s="25"/>
    </row>
    <row r="657" spans="1:1" ht="15.75" customHeight="1">
      <c r="A657" s="25"/>
    </row>
    <row r="658" spans="1:1" ht="15.75" customHeight="1">
      <c r="A658" s="25"/>
    </row>
    <row r="659" spans="1:1" ht="15.75" customHeight="1">
      <c r="A659" s="25"/>
    </row>
    <row r="660" spans="1:1" ht="15.75" customHeight="1">
      <c r="A660" s="25"/>
    </row>
    <row r="661" spans="1:1" ht="15.75" customHeight="1">
      <c r="A661" s="25"/>
    </row>
    <row r="662" spans="1:1" ht="15.75" customHeight="1">
      <c r="A662" s="25"/>
    </row>
    <row r="663" spans="1:1" ht="15.75" customHeight="1">
      <c r="A663" s="25"/>
    </row>
    <row r="664" spans="1:1" ht="15.75" customHeight="1">
      <c r="A664" s="25"/>
    </row>
    <row r="665" spans="1:1" ht="15.75" customHeight="1">
      <c r="A665" s="25"/>
    </row>
    <row r="666" spans="1:1" ht="15.75" customHeight="1">
      <c r="A666" s="25"/>
    </row>
    <row r="667" spans="1:1" ht="15.75" customHeight="1">
      <c r="A667" s="25"/>
    </row>
    <row r="668" spans="1:1" ht="15.75" customHeight="1">
      <c r="A668" s="25"/>
    </row>
    <row r="669" spans="1:1" ht="15.75" customHeight="1">
      <c r="A669" s="25"/>
    </row>
    <row r="670" spans="1:1" ht="15.75" customHeight="1">
      <c r="A670" s="25"/>
    </row>
    <row r="671" spans="1:1" ht="15.75" customHeight="1">
      <c r="A671" s="25"/>
    </row>
    <row r="672" spans="1:1" ht="15.75" customHeight="1">
      <c r="A672" s="25"/>
    </row>
    <row r="673" spans="1:1" ht="15.75" customHeight="1">
      <c r="A673" s="25"/>
    </row>
    <row r="674" spans="1:1" ht="15.75" customHeight="1">
      <c r="A674" s="25"/>
    </row>
    <row r="675" spans="1:1" ht="15.75" customHeight="1">
      <c r="A675" s="25"/>
    </row>
    <row r="676" spans="1:1" ht="15.75" customHeight="1">
      <c r="A676" s="25"/>
    </row>
    <row r="677" spans="1:1" ht="15.75" customHeight="1">
      <c r="A677" s="25"/>
    </row>
    <row r="678" spans="1:1" ht="15.75" customHeight="1">
      <c r="A678" s="25"/>
    </row>
    <row r="679" spans="1:1" ht="15.75" customHeight="1">
      <c r="A679" s="25"/>
    </row>
    <row r="680" spans="1:1" ht="15.75" customHeight="1">
      <c r="A680" s="25"/>
    </row>
    <row r="681" spans="1:1" ht="15.75" customHeight="1">
      <c r="A681" s="25"/>
    </row>
    <row r="682" spans="1:1" ht="15.75" customHeight="1">
      <c r="A682" s="25"/>
    </row>
    <row r="683" spans="1:1" ht="15.75" customHeight="1">
      <c r="A683" s="25"/>
    </row>
    <row r="684" spans="1:1" ht="15.75" customHeight="1">
      <c r="A684" s="25"/>
    </row>
    <row r="685" spans="1:1" ht="15.75" customHeight="1">
      <c r="A685" s="25"/>
    </row>
    <row r="686" spans="1:1" ht="15.75" customHeight="1">
      <c r="A686" s="25"/>
    </row>
    <row r="687" spans="1:1" ht="15.75" customHeight="1">
      <c r="A687" s="25"/>
    </row>
    <row r="688" spans="1:1" ht="15.75" customHeight="1">
      <c r="A688" s="25"/>
    </row>
    <row r="689" spans="1:1" ht="15.75" customHeight="1">
      <c r="A689" s="25"/>
    </row>
    <row r="690" spans="1:1" ht="15.75" customHeight="1">
      <c r="A690" s="25"/>
    </row>
    <row r="691" spans="1:1" ht="15.75" customHeight="1">
      <c r="A691" s="25"/>
    </row>
    <row r="692" spans="1:1" ht="15.75" customHeight="1">
      <c r="A692" s="25"/>
    </row>
    <row r="693" spans="1:1" ht="15.75" customHeight="1">
      <c r="A693" s="25"/>
    </row>
    <row r="694" spans="1:1" ht="15.75" customHeight="1">
      <c r="A694" s="25"/>
    </row>
    <row r="695" spans="1:1" ht="15.75" customHeight="1">
      <c r="A695" s="25"/>
    </row>
    <row r="696" spans="1:1" ht="15.75" customHeight="1">
      <c r="A696" s="25"/>
    </row>
    <row r="697" spans="1:1" ht="15.75" customHeight="1">
      <c r="A697" s="25"/>
    </row>
    <row r="698" spans="1:1" ht="15.75" customHeight="1">
      <c r="A698" s="25"/>
    </row>
    <row r="699" spans="1:1" ht="15.75" customHeight="1">
      <c r="A699" s="25"/>
    </row>
    <row r="700" spans="1:1" ht="15.75" customHeight="1">
      <c r="A700" s="25"/>
    </row>
    <row r="701" spans="1:1" ht="15.75" customHeight="1">
      <c r="A701" s="25"/>
    </row>
    <row r="702" spans="1:1" ht="15.75" customHeight="1">
      <c r="A702" s="25"/>
    </row>
    <row r="703" spans="1:1" ht="15.75" customHeight="1">
      <c r="A703" s="25"/>
    </row>
    <row r="704" spans="1:1" ht="15.75" customHeight="1">
      <c r="A704" s="25"/>
    </row>
    <row r="705" spans="1:1" ht="15.75" customHeight="1">
      <c r="A705" s="25"/>
    </row>
    <row r="706" spans="1:1" ht="15.75" customHeight="1">
      <c r="A706" s="25"/>
    </row>
    <row r="707" spans="1:1" ht="15.75" customHeight="1">
      <c r="A707" s="25"/>
    </row>
    <row r="708" spans="1:1" ht="15.75" customHeight="1">
      <c r="A708" s="25"/>
    </row>
    <row r="709" spans="1:1" ht="15.75" customHeight="1">
      <c r="A709" s="25"/>
    </row>
    <row r="710" spans="1:1" ht="15.75" customHeight="1">
      <c r="A710" s="25"/>
    </row>
    <row r="711" spans="1:1" ht="15.75" customHeight="1">
      <c r="A711" s="25"/>
    </row>
    <row r="712" spans="1:1" ht="15.75" customHeight="1">
      <c r="A712" s="25"/>
    </row>
    <row r="713" spans="1:1" ht="15.75" customHeight="1">
      <c r="A713" s="25"/>
    </row>
    <row r="714" spans="1:1" ht="15.75" customHeight="1">
      <c r="A714" s="25"/>
    </row>
    <row r="715" spans="1:1" ht="15.75" customHeight="1">
      <c r="A715" s="25"/>
    </row>
    <row r="716" spans="1:1" ht="15.75" customHeight="1">
      <c r="A716" s="25"/>
    </row>
    <row r="717" spans="1:1" ht="15.75" customHeight="1">
      <c r="A717" s="25"/>
    </row>
    <row r="718" spans="1:1" ht="15.75" customHeight="1">
      <c r="A718" s="25"/>
    </row>
    <row r="719" spans="1:1" ht="15.75" customHeight="1">
      <c r="A719" s="25"/>
    </row>
    <row r="720" spans="1:1" ht="15.75" customHeight="1">
      <c r="A720" s="25"/>
    </row>
    <row r="721" spans="1:1" ht="15.75" customHeight="1">
      <c r="A721" s="25"/>
    </row>
    <row r="722" spans="1:1" ht="15.75" customHeight="1">
      <c r="A722" s="25"/>
    </row>
    <row r="723" spans="1:1" ht="15.75" customHeight="1">
      <c r="A723" s="25"/>
    </row>
    <row r="724" spans="1:1" ht="15.75" customHeight="1">
      <c r="A724" s="25"/>
    </row>
    <row r="725" spans="1:1" ht="15.75" customHeight="1">
      <c r="A725" s="25"/>
    </row>
    <row r="726" spans="1:1" ht="15.75" customHeight="1">
      <c r="A726" s="25"/>
    </row>
    <row r="727" spans="1:1" ht="15.75" customHeight="1">
      <c r="A727" s="25"/>
    </row>
    <row r="728" spans="1:1" ht="15.75" customHeight="1">
      <c r="A728" s="25"/>
    </row>
    <row r="729" spans="1:1" ht="15.75" customHeight="1">
      <c r="A729" s="25"/>
    </row>
    <row r="730" spans="1:1" ht="15.75" customHeight="1">
      <c r="A730" s="25"/>
    </row>
    <row r="731" spans="1:1" ht="15.75" customHeight="1">
      <c r="A731" s="25"/>
    </row>
    <row r="732" spans="1:1" ht="15.75" customHeight="1">
      <c r="A732" s="25"/>
    </row>
    <row r="733" spans="1:1" ht="15.75" customHeight="1">
      <c r="A733" s="25"/>
    </row>
    <row r="734" spans="1:1" ht="15.75" customHeight="1">
      <c r="A734" s="25"/>
    </row>
    <row r="735" spans="1:1" ht="15.75" customHeight="1">
      <c r="A735" s="25"/>
    </row>
    <row r="736" spans="1:1" ht="15.75" customHeight="1">
      <c r="A736" s="25"/>
    </row>
    <row r="737" spans="1:1" ht="15.75" customHeight="1">
      <c r="A737" s="25"/>
    </row>
    <row r="738" spans="1:1" ht="15.75" customHeight="1">
      <c r="A738" s="25"/>
    </row>
    <row r="739" spans="1:1" ht="15.75" customHeight="1">
      <c r="A739" s="25"/>
    </row>
    <row r="740" spans="1:1" ht="15.75" customHeight="1">
      <c r="A740" s="25"/>
    </row>
    <row r="741" spans="1:1" ht="15.75" customHeight="1">
      <c r="A741" s="25"/>
    </row>
    <row r="742" spans="1:1" ht="15.75" customHeight="1">
      <c r="A742" s="25"/>
    </row>
    <row r="743" spans="1:1" ht="15.75" customHeight="1">
      <c r="A743" s="25"/>
    </row>
    <row r="744" spans="1:1" ht="15.75" customHeight="1">
      <c r="A744" s="25"/>
    </row>
    <row r="745" spans="1:1" ht="15.75" customHeight="1">
      <c r="A745" s="25"/>
    </row>
    <row r="746" spans="1:1" ht="15.75" customHeight="1">
      <c r="A746" s="25"/>
    </row>
    <row r="747" spans="1:1" ht="15.75" customHeight="1">
      <c r="A747" s="25"/>
    </row>
    <row r="748" spans="1:1" ht="15.75" customHeight="1">
      <c r="A748" s="25"/>
    </row>
    <row r="749" spans="1:1" ht="15.75" customHeight="1">
      <c r="A749" s="25"/>
    </row>
    <row r="750" spans="1:1" ht="15.75" customHeight="1">
      <c r="A750" s="25"/>
    </row>
    <row r="751" spans="1:1" ht="15.75" customHeight="1">
      <c r="A751" s="25"/>
    </row>
    <row r="752" spans="1:1" ht="15.75" customHeight="1">
      <c r="A752" s="25"/>
    </row>
    <row r="753" spans="1:1" ht="15.75" customHeight="1">
      <c r="A753" s="25"/>
    </row>
    <row r="754" spans="1:1" ht="15.75" customHeight="1">
      <c r="A754" s="25"/>
    </row>
    <row r="755" spans="1:1" ht="15.75" customHeight="1">
      <c r="A755" s="25"/>
    </row>
    <row r="756" spans="1:1" ht="15.75" customHeight="1">
      <c r="A756" s="25"/>
    </row>
    <row r="757" spans="1:1" ht="15.75" customHeight="1">
      <c r="A757" s="25"/>
    </row>
    <row r="758" spans="1:1" ht="15.75" customHeight="1">
      <c r="A758" s="25"/>
    </row>
    <row r="759" spans="1:1" ht="15.75" customHeight="1">
      <c r="A759" s="25"/>
    </row>
    <row r="760" spans="1:1" ht="15.75" customHeight="1">
      <c r="A760" s="25"/>
    </row>
    <row r="761" spans="1:1" ht="15.75" customHeight="1">
      <c r="A761" s="25"/>
    </row>
    <row r="762" spans="1:1" ht="15.75" customHeight="1">
      <c r="A762" s="25"/>
    </row>
    <row r="763" spans="1:1" ht="15.75" customHeight="1">
      <c r="A763" s="25"/>
    </row>
    <row r="764" spans="1:1" ht="15.75" customHeight="1">
      <c r="A764" s="25"/>
    </row>
    <row r="765" spans="1:1" ht="15.75" customHeight="1">
      <c r="A765" s="25"/>
    </row>
    <row r="766" spans="1:1" ht="15.75" customHeight="1">
      <c r="A766" s="25"/>
    </row>
    <row r="767" spans="1:1" ht="15.75" customHeight="1">
      <c r="A767" s="25"/>
    </row>
    <row r="768" spans="1:1" ht="15.75" customHeight="1">
      <c r="A768" s="25"/>
    </row>
    <row r="769" spans="1:1" ht="15.75" customHeight="1">
      <c r="A769" s="25"/>
    </row>
    <row r="770" spans="1:1" ht="15.75" customHeight="1">
      <c r="A770" s="25"/>
    </row>
    <row r="771" spans="1:1" ht="15.75" customHeight="1">
      <c r="A771" s="25"/>
    </row>
    <row r="772" spans="1:1" ht="15.75" customHeight="1">
      <c r="A772" s="25"/>
    </row>
    <row r="773" spans="1:1" ht="15.75" customHeight="1">
      <c r="A773" s="25"/>
    </row>
    <row r="774" spans="1:1" ht="15.75" customHeight="1">
      <c r="A774" s="25"/>
    </row>
    <row r="775" spans="1:1" ht="15.75" customHeight="1">
      <c r="A775" s="25"/>
    </row>
    <row r="776" spans="1:1" ht="15.75" customHeight="1">
      <c r="A776" s="25"/>
    </row>
    <row r="777" spans="1:1" ht="15.75" customHeight="1">
      <c r="A777" s="25"/>
    </row>
    <row r="778" spans="1:1" ht="15.75" customHeight="1">
      <c r="A778" s="25"/>
    </row>
    <row r="779" spans="1:1" ht="15.75" customHeight="1">
      <c r="A779" s="25"/>
    </row>
    <row r="780" spans="1:1" ht="15.75" customHeight="1">
      <c r="A780" s="25"/>
    </row>
    <row r="781" spans="1:1" ht="15.75" customHeight="1">
      <c r="A781" s="25"/>
    </row>
    <row r="782" spans="1:1" ht="15.75" customHeight="1">
      <c r="A782" s="25"/>
    </row>
    <row r="783" spans="1:1" ht="15.75" customHeight="1">
      <c r="A783" s="25"/>
    </row>
    <row r="784" spans="1:1" ht="15.75" customHeight="1">
      <c r="A784" s="25"/>
    </row>
    <row r="785" spans="1:1" ht="15.75" customHeight="1">
      <c r="A785" s="25"/>
    </row>
    <row r="786" spans="1:1" ht="15.75" customHeight="1">
      <c r="A786" s="25"/>
    </row>
    <row r="787" spans="1:1" ht="15.75" customHeight="1">
      <c r="A787" s="25"/>
    </row>
    <row r="788" spans="1:1" ht="15.75" customHeight="1">
      <c r="A788" s="25"/>
    </row>
    <row r="789" spans="1:1" ht="15.75" customHeight="1">
      <c r="A789" s="25"/>
    </row>
    <row r="790" spans="1:1" ht="15.75" customHeight="1">
      <c r="A790" s="25"/>
    </row>
    <row r="791" spans="1:1" ht="15.75" customHeight="1">
      <c r="A791" s="25"/>
    </row>
    <row r="792" spans="1:1" ht="15.75" customHeight="1">
      <c r="A792" s="25"/>
    </row>
    <row r="793" spans="1:1" ht="15.75" customHeight="1">
      <c r="A793" s="25"/>
    </row>
    <row r="794" spans="1:1" ht="15.75" customHeight="1">
      <c r="A794" s="25"/>
    </row>
    <row r="795" spans="1:1" ht="15.75" customHeight="1">
      <c r="A795" s="25"/>
    </row>
    <row r="796" spans="1:1" ht="15.75" customHeight="1">
      <c r="A796" s="25"/>
    </row>
    <row r="797" spans="1:1" ht="15.75" customHeight="1">
      <c r="A797" s="25"/>
    </row>
    <row r="798" spans="1:1" ht="15.75" customHeight="1">
      <c r="A798" s="25"/>
    </row>
    <row r="799" spans="1:1" ht="15.75" customHeight="1">
      <c r="A799" s="25"/>
    </row>
    <row r="800" spans="1:1" ht="15.75" customHeight="1">
      <c r="A800" s="25"/>
    </row>
    <row r="801" spans="1:1" ht="15.75" customHeight="1">
      <c r="A801" s="25"/>
    </row>
    <row r="802" spans="1:1" ht="15.75" customHeight="1">
      <c r="A802" s="25"/>
    </row>
    <row r="803" spans="1:1" ht="15.75" customHeight="1">
      <c r="A803" s="25"/>
    </row>
    <row r="804" spans="1:1" ht="15.75" customHeight="1">
      <c r="A804" s="25"/>
    </row>
    <row r="805" spans="1:1" ht="15.75" customHeight="1">
      <c r="A805" s="25"/>
    </row>
    <row r="806" spans="1:1" ht="15.75" customHeight="1">
      <c r="A806" s="25"/>
    </row>
    <row r="807" spans="1:1" ht="15.75" customHeight="1">
      <c r="A807" s="25"/>
    </row>
    <row r="808" spans="1:1" ht="15.75" customHeight="1">
      <c r="A808" s="25"/>
    </row>
    <row r="809" spans="1:1" ht="15.75" customHeight="1">
      <c r="A809" s="25"/>
    </row>
    <row r="810" spans="1:1" ht="15.75" customHeight="1">
      <c r="A810" s="25"/>
    </row>
    <row r="811" spans="1:1" ht="15.75" customHeight="1">
      <c r="A811" s="25"/>
    </row>
    <row r="812" spans="1:1" ht="15.75" customHeight="1">
      <c r="A812" s="25"/>
    </row>
    <row r="813" spans="1:1" ht="15.75" customHeight="1">
      <c r="A813" s="25"/>
    </row>
    <row r="814" spans="1:1" ht="15.75" customHeight="1">
      <c r="A814" s="25"/>
    </row>
    <row r="815" spans="1:1" ht="15.75" customHeight="1">
      <c r="A815" s="25"/>
    </row>
    <row r="816" spans="1:1" ht="15.75" customHeight="1">
      <c r="A816" s="25"/>
    </row>
    <row r="817" spans="1:1" ht="15.75" customHeight="1">
      <c r="A817" s="25"/>
    </row>
    <row r="818" spans="1:1" ht="15.75" customHeight="1">
      <c r="A818" s="25"/>
    </row>
    <row r="819" spans="1:1" ht="15.75" customHeight="1">
      <c r="A819" s="25"/>
    </row>
    <row r="820" spans="1:1" ht="15.75" customHeight="1">
      <c r="A820" s="25"/>
    </row>
    <row r="821" spans="1:1" ht="15.75" customHeight="1">
      <c r="A821" s="25"/>
    </row>
    <row r="822" spans="1:1" ht="15.75" customHeight="1">
      <c r="A822" s="25"/>
    </row>
    <row r="823" spans="1:1" ht="15.75" customHeight="1">
      <c r="A823" s="25"/>
    </row>
    <row r="824" spans="1:1" ht="15.75" customHeight="1">
      <c r="A824" s="25"/>
    </row>
    <row r="825" spans="1:1" ht="15.75" customHeight="1">
      <c r="A825" s="25"/>
    </row>
    <row r="826" spans="1:1" ht="15.75" customHeight="1">
      <c r="A826" s="25"/>
    </row>
    <row r="827" spans="1:1" ht="15.75" customHeight="1">
      <c r="A827" s="25"/>
    </row>
    <row r="828" spans="1:1" ht="15.75" customHeight="1">
      <c r="A828" s="25"/>
    </row>
    <row r="829" spans="1:1" ht="15.75" customHeight="1">
      <c r="A829" s="25"/>
    </row>
    <row r="830" spans="1:1" ht="15.75" customHeight="1">
      <c r="A830" s="25"/>
    </row>
    <row r="831" spans="1:1" ht="15.75" customHeight="1">
      <c r="A831" s="25"/>
    </row>
    <row r="832" spans="1:1" ht="15.75" customHeight="1">
      <c r="A832" s="25"/>
    </row>
    <row r="833" spans="1:1" ht="15.75" customHeight="1">
      <c r="A833" s="25"/>
    </row>
    <row r="834" spans="1:1" ht="15.75" customHeight="1">
      <c r="A834" s="25"/>
    </row>
    <row r="835" spans="1:1" ht="15.75" customHeight="1">
      <c r="A835" s="25"/>
    </row>
    <row r="836" spans="1:1" ht="15.75" customHeight="1">
      <c r="A836" s="25"/>
    </row>
    <row r="837" spans="1:1" ht="15.75" customHeight="1">
      <c r="A837" s="25"/>
    </row>
    <row r="838" spans="1:1" ht="15.75" customHeight="1">
      <c r="A838" s="25"/>
    </row>
    <row r="839" spans="1:1" ht="15.75" customHeight="1">
      <c r="A839" s="25"/>
    </row>
    <row r="840" spans="1:1" ht="15.75" customHeight="1">
      <c r="A840" s="25"/>
    </row>
    <row r="841" spans="1:1" ht="15.75" customHeight="1">
      <c r="A841" s="25"/>
    </row>
    <row r="842" spans="1:1" ht="15.75" customHeight="1">
      <c r="A842" s="25"/>
    </row>
    <row r="843" spans="1:1" ht="15.75" customHeight="1">
      <c r="A843" s="25"/>
    </row>
    <row r="844" spans="1:1" ht="15.75" customHeight="1">
      <c r="A844" s="25"/>
    </row>
    <row r="845" spans="1:1" ht="15.75" customHeight="1">
      <c r="A845" s="25"/>
    </row>
    <row r="846" spans="1:1" ht="15.75" customHeight="1">
      <c r="A846" s="25"/>
    </row>
    <row r="847" spans="1:1" ht="15.75" customHeight="1">
      <c r="A847" s="25"/>
    </row>
    <row r="848" spans="1:1" ht="15.75" customHeight="1">
      <c r="A848" s="25"/>
    </row>
    <row r="849" spans="1:1" ht="15.75" customHeight="1">
      <c r="A849" s="25"/>
    </row>
    <row r="850" spans="1:1" ht="15.75" customHeight="1">
      <c r="A850" s="25"/>
    </row>
    <row r="851" spans="1:1" ht="15.75" customHeight="1">
      <c r="A851" s="25"/>
    </row>
    <row r="852" spans="1:1" ht="15.75" customHeight="1">
      <c r="A852" s="25"/>
    </row>
    <row r="853" spans="1:1" ht="15.75" customHeight="1">
      <c r="A853" s="25"/>
    </row>
    <row r="854" spans="1:1" ht="15.75" customHeight="1">
      <c r="A854" s="25"/>
    </row>
    <row r="855" spans="1:1" ht="15.75" customHeight="1">
      <c r="A855" s="25"/>
    </row>
    <row r="856" spans="1:1" ht="15.75" customHeight="1">
      <c r="A856" s="25"/>
    </row>
    <row r="857" spans="1:1" ht="15.75" customHeight="1">
      <c r="A857" s="25"/>
    </row>
    <row r="858" spans="1:1" ht="15.75" customHeight="1">
      <c r="A858" s="25"/>
    </row>
    <row r="859" spans="1:1" ht="15.75" customHeight="1">
      <c r="A859" s="25"/>
    </row>
    <row r="860" spans="1:1" ht="15.75" customHeight="1">
      <c r="A860" s="25"/>
    </row>
    <row r="861" spans="1:1" ht="15.75" customHeight="1">
      <c r="A861" s="25"/>
    </row>
    <row r="862" spans="1:1" ht="15.75" customHeight="1">
      <c r="A862" s="25"/>
    </row>
    <row r="863" spans="1:1" ht="15.75" customHeight="1">
      <c r="A863" s="25"/>
    </row>
    <row r="864" spans="1:1" ht="15.75" customHeight="1">
      <c r="A864" s="25"/>
    </row>
    <row r="865" spans="1:1" ht="15.75" customHeight="1">
      <c r="A865" s="25"/>
    </row>
    <row r="866" spans="1:1" ht="15.75" customHeight="1">
      <c r="A866" s="25"/>
    </row>
    <row r="867" spans="1:1" ht="15.75" customHeight="1">
      <c r="A867" s="25"/>
    </row>
    <row r="868" spans="1:1" ht="15.75" customHeight="1">
      <c r="A868" s="25"/>
    </row>
    <row r="869" spans="1:1" ht="15.75" customHeight="1">
      <c r="A869" s="25"/>
    </row>
    <row r="870" spans="1:1" ht="15.75" customHeight="1">
      <c r="A870" s="25"/>
    </row>
    <row r="871" spans="1:1" ht="15.75" customHeight="1">
      <c r="A871" s="25"/>
    </row>
    <row r="872" spans="1:1" ht="15.75" customHeight="1">
      <c r="A872" s="25"/>
    </row>
    <row r="873" spans="1:1" ht="15.75" customHeight="1">
      <c r="A873" s="25"/>
    </row>
    <row r="874" spans="1:1" ht="15.75" customHeight="1">
      <c r="A874" s="25"/>
    </row>
    <row r="875" spans="1:1" ht="15.75" customHeight="1">
      <c r="A875" s="25"/>
    </row>
    <row r="876" spans="1:1" ht="15.75" customHeight="1">
      <c r="A876" s="25"/>
    </row>
    <row r="877" spans="1:1" ht="15.75" customHeight="1">
      <c r="A877" s="25"/>
    </row>
    <row r="878" spans="1:1" ht="15.75" customHeight="1">
      <c r="A878" s="25"/>
    </row>
    <row r="879" spans="1:1" ht="15.75" customHeight="1">
      <c r="A879" s="25"/>
    </row>
    <row r="880" spans="1:1" ht="15.75" customHeight="1">
      <c r="A880" s="25"/>
    </row>
    <row r="881" spans="1:1" ht="15.75" customHeight="1">
      <c r="A881" s="25"/>
    </row>
    <row r="882" spans="1:1" ht="15.75" customHeight="1">
      <c r="A882" s="25"/>
    </row>
    <row r="883" spans="1:1" ht="15.75" customHeight="1">
      <c r="A883" s="25"/>
    </row>
    <row r="884" spans="1:1" ht="15.75" customHeight="1">
      <c r="A884" s="25"/>
    </row>
    <row r="885" spans="1:1" ht="15.75" customHeight="1">
      <c r="A885" s="25"/>
    </row>
    <row r="886" spans="1:1" ht="15.75" customHeight="1">
      <c r="A886" s="25"/>
    </row>
    <row r="887" spans="1:1" ht="15.75" customHeight="1">
      <c r="A887" s="25"/>
    </row>
    <row r="888" spans="1:1" ht="15.75" customHeight="1">
      <c r="A888" s="25"/>
    </row>
    <row r="889" spans="1:1" ht="15.75" customHeight="1">
      <c r="A889" s="25"/>
    </row>
    <row r="890" spans="1:1" ht="15.75" customHeight="1">
      <c r="A890" s="25"/>
    </row>
    <row r="891" spans="1:1" ht="15.75" customHeight="1">
      <c r="A891" s="25"/>
    </row>
    <row r="892" spans="1:1" ht="15.75" customHeight="1">
      <c r="A892" s="25"/>
    </row>
    <row r="893" spans="1:1" ht="15.75" customHeight="1">
      <c r="A893" s="25"/>
    </row>
    <row r="894" spans="1:1" ht="15.75" customHeight="1">
      <c r="A894" s="25"/>
    </row>
    <row r="895" spans="1:1" ht="15.75" customHeight="1">
      <c r="A895" s="25"/>
    </row>
    <row r="896" spans="1:1" ht="15.75" customHeight="1">
      <c r="A896" s="25"/>
    </row>
    <row r="897" spans="1:1" ht="15.75" customHeight="1">
      <c r="A897" s="25"/>
    </row>
    <row r="898" spans="1:1" ht="15.75" customHeight="1">
      <c r="A898" s="25"/>
    </row>
    <row r="899" spans="1:1" ht="15.75" customHeight="1">
      <c r="A899" s="25"/>
    </row>
    <row r="900" spans="1:1" ht="15.75" customHeight="1">
      <c r="A900" s="25"/>
    </row>
    <row r="901" spans="1:1" ht="15.75" customHeight="1">
      <c r="A901" s="25"/>
    </row>
    <row r="902" spans="1:1" ht="15.75" customHeight="1">
      <c r="A902" s="25"/>
    </row>
    <row r="903" spans="1:1" ht="15.75" customHeight="1">
      <c r="A903" s="25"/>
    </row>
    <row r="904" spans="1:1" ht="15.75" customHeight="1">
      <c r="A904" s="25"/>
    </row>
    <row r="905" spans="1:1" ht="15.75" customHeight="1">
      <c r="A905" s="25"/>
    </row>
    <row r="906" spans="1:1" ht="15.75" customHeight="1">
      <c r="A906" s="25"/>
    </row>
    <row r="907" spans="1:1" ht="15.75" customHeight="1">
      <c r="A907" s="25"/>
    </row>
    <row r="908" spans="1:1" ht="15.75" customHeight="1">
      <c r="A908" s="25"/>
    </row>
    <row r="909" spans="1:1" ht="15.75" customHeight="1">
      <c r="A909" s="25"/>
    </row>
    <row r="910" spans="1:1" ht="15.75" customHeight="1">
      <c r="A910" s="25"/>
    </row>
    <row r="911" spans="1:1" ht="15.75" customHeight="1">
      <c r="A911" s="25"/>
    </row>
    <row r="912" spans="1:1" ht="15.75" customHeight="1">
      <c r="A912" s="25"/>
    </row>
    <row r="913" spans="1:1" ht="15.75" customHeight="1">
      <c r="A913" s="25"/>
    </row>
    <row r="914" spans="1:1" ht="15.75" customHeight="1">
      <c r="A914" s="25"/>
    </row>
    <row r="915" spans="1:1" ht="15.75" customHeight="1">
      <c r="A915" s="25"/>
    </row>
    <row r="916" spans="1:1" ht="15.75" customHeight="1">
      <c r="A916" s="25"/>
    </row>
    <row r="917" spans="1:1" ht="15.75" customHeight="1">
      <c r="A917" s="25"/>
    </row>
    <row r="918" spans="1:1" ht="15.75" customHeight="1">
      <c r="A918" s="25"/>
    </row>
    <row r="919" spans="1:1" ht="15.75" customHeight="1">
      <c r="A919" s="25"/>
    </row>
    <row r="920" spans="1:1" ht="15.75" customHeight="1">
      <c r="A920" s="25"/>
    </row>
    <row r="921" spans="1:1" ht="15.75" customHeight="1">
      <c r="A921" s="25"/>
    </row>
    <row r="922" spans="1:1" ht="15.75" customHeight="1">
      <c r="A922" s="25"/>
    </row>
    <row r="923" spans="1:1" ht="15.75" customHeight="1">
      <c r="A923" s="25"/>
    </row>
    <row r="924" spans="1:1" ht="15.75" customHeight="1">
      <c r="A924" s="25"/>
    </row>
    <row r="925" spans="1:1" ht="15.75" customHeight="1">
      <c r="A925" s="25"/>
    </row>
    <row r="926" spans="1:1" ht="15.75" customHeight="1">
      <c r="A926" s="25"/>
    </row>
    <row r="927" spans="1:1" ht="15.75" customHeight="1">
      <c r="A927" s="25"/>
    </row>
    <row r="928" spans="1:1" ht="15.75" customHeight="1">
      <c r="A928" s="25"/>
    </row>
    <row r="929" spans="1:1" ht="15.75" customHeight="1">
      <c r="A929" s="25"/>
    </row>
    <row r="930" spans="1:1" ht="15.75" customHeight="1">
      <c r="A930" s="25"/>
    </row>
    <row r="931" spans="1:1" ht="15.75" customHeight="1">
      <c r="A931" s="25"/>
    </row>
    <row r="932" spans="1:1" ht="15.75" customHeight="1">
      <c r="A932" s="25"/>
    </row>
    <row r="933" spans="1:1" ht="15.75" customHeight="1">
      <c r="A933" s="25"/>
    </row>
    <row r="934" spans="1:1" ht="15.75" customHeight="1">
      <c r="A934" s="25"/>
    </row>
    <row r="935" spans="1:1" ht="15.75" customHeight="1">
      <c r="A935" s="25"/>
    </row>
    <row r="936" spans="1:1" ht="15.75" customHeight="1">
      <c r="A936" s="25"/>
    </row>
    <row r="937" spans="1:1" ht="15.75" customHeight="1">
      <c r="A937" s="25"/>
    </row>
    <row r="938" spans="1:1" ht="15.75" customHeight="1">
      <c r="A938" s="25"/>
    </row>
    <row r="939" spans="1:1" ht="15.75" customHeight="1">
      <c r="A939" s="25"/>
    </row>
    <row r="940" spans="1:1" ht="15.75" customHeight="1">
      <c r="A940" s="25"/>
    </row>
    <row r="941" spans="1:1" ht="15.75" customHeight="1">
      <c r="A941" s="25"/>
    </row>
    <row r="942" spans="1:1" ht="15.75" customHeight="1">
      <c r="A942" s="25"/>
    </row>
    <row r="943" spans="1:1" ht="15.75" customHeight="1">
      <c r="A943" s="25"/>
    </row>
    <row r="944" spans="1:1" ht="15.75" customHeight="1">
      <c r="A944" s="25"/>
    </row>
    <row r="945" spans="1:1" ht="15.75" customHeight="1">
      <c r="A945" s="25"/>
    </row>
    <row r="946" spans="1:1" ht="15.75" customHeight="1">
      <c r="A946" s="25"/>
    </row>
    <row r="947" spans="1:1" ht="15.75" customHeight="1">
      <c r="A947" s="25"/>
    </row>
    <row r="948" spans="1:1" ht="15.75" customHeight="1">
      <c r="A948" s="25"/>
    </row>
    <row r="949" spans="1:1" ht="15.75" customHeight="1">
      <c r="A949" s="25"/>
    </row>
    <row r="950" spans="1:1" ht="15.75" customHeight="1">
      <c r="A950" s="25"/>
    </row>
    <row r="951" spans="1:1" ht="15.75" customHeight="1">
      <c r="A951" s="25"/>
    </row>
    <row r="952" spans="1:1" ht="15.75" customHeight="1">
      <c r="A952" s="25"/>
    </row>
    <row r="953" spans="1:1" ht="15.75" customHeight="1">
      <c r="A953" s="25"/>
    </row>
    <row r="954" spans="1:1" ht="15.75" customHeight="1">
      <c r="A954" s="25"/>
    </row>
    <row r="955" spans="1:1" ht="15.75" customHeight="1">
      <c r="A955" s="25"/>
    </row>
    <row r="956" spans="1:1" ht="15.75" customHeight="1">
      <c r="A956" s="25"/>
    </row>
    <row r="957" spans="1:1" ht="15.75" customHeight="1">
      <c r="A957" s="25"/>
    </row>
    <row r="958" spans="1:1" ht="15.75" customHeight="1">
      <c r="A958" s="25"/>
    </row>
    <row r="959" spans="1:1" ht="15.75" customHeight="1">
      <c r="A959" s="25"/>
    </row>
    <row r="960" spans="1:1" ht="15.75" customHeight="1">
      <c r="A960" s="25"/>
    </row>
    <row r="961" spans="1:1" ht="15.75" customHeight="1">
      <c r="A961" s="25"/>
    </row>
    <row r="962" spans="1:1" ht="15.75" customHeight="1">
      <c r="A962" s="25"/>
    </row>
    <row r="963" spans="1:1" ht="15.75" customHeight="1">
      <c r="A963" s="25"/>
    </row>
    <row r="964" spans="1:1" ht="15.75" customHeight="1">
      <c r="A964" s="25"/>
    </row>
    <row r="965" spans="1:1" ht="15.75" customHeight="1">
      <c r="A965" s="25"/>
    </row>
    <row r="966" spans="1:1" ht="15.75" customHeight="1">
      <c r="A966" s="25"/>
    </row>
    <row r="967" spans="1:1" ht="15.75" customHeight="1">
      <c r="A967" s="25"/>
    </row>
    <row r="968" spans="1:1" ht="15.75" customHeight="1">
      <c r="A968" s="25"/>
    </row>
    <row r="969" spans="1:1" ht="15.75" customHeight="1">
      <c r="A969" s="25"/>
    </row>
    <row r="970" spans="1:1" ht="15.75" customHeight="1">
      <c r="A970" s="25"/>
    </row>
    <row r="971" spans="1:1" ht="15.75" customHeight="1">
      <c r="A971" s="25"/>
    </row>
    <row r="972" spans="1:1" ht="15.75" customHeight="1">
      <c r="A972" s="25"/>
    </row>
    <row r="973" spans="1:1" ht="15.75" customHeight="1">
      <c r="A973" s="25"/>
    </row>
    <row r="974" spans="1:1" ht="15.75" customHeight="1">
      <c r="A974" s="25"/>
    </row>
    <row r="975" spans="1:1" ht="15.75" customHeight="1">
      <c r="A975" s="25"/>
    </row>
    <row r="976" spans="1:1" ht="15.75" customHeight="1">
      <c r="A976" s="25"/>
    </row>
    <row r="977" spans="1:1" ht="15.75" customHeight="1">
      <c r="A977" s="25"/>
    </row>
    <row r="978" spans="1:1" ht="15.75" customHeight="1">
      <c r="A978" s="25"/>
    </row>
    <row r="979" spans="1:1" ht="15.75" customHeight="1">
      <c r="A979" s="25"/>
    </row>
    <row r="980" spans="1:1" ht="15.75" customHeight="1">
      <c r="A980" s="25"/>
    </row>
    <row r="981" spans="1:1" ht="15.75" customHeight="1">
      <c r="A981" s="25"/>
    </row>
    <row r="982" spans="1:1" ht="15.75" customHeight="1">
      <c r="A982" s="25"/>
    </row>
    <row r="983" spans="1:1" ht="15.75" customHeight="1">
      <c r="A983" s="25"/>
    </row>
    <row r="984" spans="1:1" ht="15.75" customHeight="1">
      <c r="A984" s="25"/>
    </row>
    <row r="985" spans="1:1" ht="15.75" customHeight="1">
      <c r="A985" s="25"/>
    </row>
    <row r="986" spans="1:1" ht="15.75" customHeight="1">
      <c r="A986" s="25"/>
    </row>
    <row r="987" spans="1:1" ht="15.75" customHeight="1">
      <c r="A987" s="25"/>
    </row>
    <row r="988" spans="1:1" ht="15.75" customHeight="1">
      <c r="A988" s="25"/>
    </row>
    <row r="989" spans="1:1" ht="15.75" customHeight="1">
      <c r="A989" s="25"/>
    </row>
    <row r="990" spans="1:1" ht="15.75" customHeight="1">
      <c r="A990" s="25"/>
    </row>
    <row r="991" spans="1:1" ht="15.75" customHeight="1">
      <c r="A991" s="25"/>
    </row>
    <row r="992" spans="1:1" ht="15.75" customHeight="1">
      <c r="A992" s="25"/>
    </row>
    <row r="993" spans="1:1" ht="15.75" customHeight="1">
      <c r="A993" s="25"/>
    </row>
    <row r="994" spans="1:1" ht="15.75" customHeight="1">
      <c r="A994" s="25"/>
    </row>
    <row r="995" spans="1:1" ht="15.75" customHeight="1">
      <c r="A995" s="25"/>
    </row>
    <row r="996" spans="1:1" ht="15.75" customHeight="1">
      <c r="A996" s="25"/>
    </row>
    <row r="997" spans="1:1" ht="15.75" customHeight="1">
      <c r="A997" s="25"/>
    </row>
    <row r="998" spans="1:1" ht="15.75" customHeight="1">
      <c r="A998" s="25"/>
    </row>
    <row r="999" spans="1:1" ht="15.75" customHeight="1">
      <c r="A999" s="25"/>
    </row>
    <row r="1000" spans="1:1" ht="15.75" customHeight="1">
      <c r="A1000" s="25"/>
    </row>
  </sheetData>
  <mergeCells count="6">
    <mergeCell ref="H3:H4"/>
    <mergeCell ref="A13:B13"/>
    <mergeCell ref="A3:A4"/>
    <mergeCell ref="B3:B4"/>
    <mergeCell ref="C3:F3"/>
    <mergeCell ref="G3:G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2"/>
  <sheetViews>
    <sheetView zoomScale="104" zoomScaleNormal="70" workbookViewId="0"/>
  </sheetViews>
  <sheetFormatPr defaultColWidth="11.125" defaultRowHeight="15" customHeight="1"/>
  <cols>
    <col min="1" max="1" width="4.625" customWidth="1"/>
    <col min="2" max="2" width="34.375" customWidth="1"/>
    <col min="3" max="6" width="15.625" customWidth="1"/>
    <col min="7" max="7" width="26" customWidth="1"/>
    <col min="8" max="8" width="12.125" customWidth="1"/>
    <col min="9" max="26" width="11" customWidth="1"/>
  </cols>
  <sheetData>
    <row r="1" spans="1:26" ht="32.450000000000003" customHeight="1">
      <c r="A1" s="232" t="s">
        <v>272</v>
      </c>
    </row>
    <row r="2" spans="1:26" ht="15.75" customHeight="1">
      <c r="A2" s="17"/>
    </row>
    <row r="3" spans="1:26" ht="15.75" customHeight="1">
      <c r="A3" s="464" t="s">
        <v>19</v>
      </c>
      <c r="B3" s="464" t="s">
        <v>157</v>
      </c>
      <c r="C3" s="471" t="s">
        <v>158</v>
      </c>
      <c r="D3" s="445"/>
      <c r="E3" s="443"/>
      <c r="F3" s="472" t="s">
        <v>79</v>
      </c>
      <c r="G3" s="448" t="s">
        <v>269</v>
      </c>
    </row>
    <row r="4" spans="1:26" ht="33" customHeight="1">
      <c r="A4" s="444"/>
      <c r="B4" s="444"/>
      <c r="C4" s="199" t="s">
        <v>53</v>
      </c>
      <c r="D4" s="199" t="s">
        <v>54</v>
      </c>
      <c r="E4" s="199" t="s">
        <v>14</v>
      </c>
      <c r="F4" s="444"/>
      <c r="G4" s="456"/>
    </row>
    <row r="5" spans="1:26" ht="15.75" customHeight="1">
      <c r="A5" s="200">
        <v>0</v>
      </c>
      <c r="B5" s="200">
        <v>1</v>
      </c>
      <c r="C5" s="200">
        <v>2</v>
      </c>
      <c r="D5" s="200">
        <v>3</v>
      </c>
      <c r="E5" s="200">
        <v>4</v>
      </c>
      <c r="F5" s="200">
        <v>5</v>
      </c>
      <c r="G5" s="200">
        <v>6</v>
      </c>
      <c r="H5" s="17"/>
      <c r="I5" s="17"/>
      <c r="J5" s="17"/>
      <c r="K5" s="17"/>
      <c r="L5" s="17"/>
      <c r="M5" s="17"/>
      <c r="N5" s="17"/>
      <c r="O5" s="17"/>
      <c r="P5" s="17"/>
      <c r="Q5" s="17"/>
      <c r="R5" s="17"/>
      <c r="S5" s="17"/>
      <c r="T5" s="17"/>
      <c r="U5" s="17"/>
      <c r="V5" s="17"/>
      <c r="W5" s="17"/>
      <c r="X5" s="17"/>
      <c r="Y5" s="17"/>
      <c r="Z5" s="17"/>
    </row>
    <row r="6" spans="1:26" ht="15.75" customHeight="1">
      <c r="A6" s="201">
        <v>1</v>
      </c>
      <c r="B6" s="202" t="s">
        <v>159</v>
      </c>
      <c r="C6" s="202"/>
      <c r="D6" s="202"/>
      <c r="E6" s="202"/>
      <c r="F6" s="202"/>
      <c r="G6" s="202"/>
    </row>
    <row r="7" spans="1:26" ht="15.75" customHeight="1">
      <c r="A7" s="201">
        <v>2</v>
      </c>
      <c r="B7" s="202" t="s">
        <v>160</v>
      </c>
      <c r="C7" s="202"/>
      <c r="D7" s="202"/>
      <c r="E7" s="202"/>
      <c r="F7" s="202"/>
      <c r="G7" s="202"/>
    </row>
    <row r="8" spans="1:26" ht="15.75" customHeight="1">
      <c r="A8" s="201">
        <v>3</v>
      </c>
      <c r="B8" s="202" t="s">
        <v>161</v>
      </c>
      <c r="C8" s="202"/>
      <c r="D8" s="202"/>
      <c r="E8" s="202"/>
      <c r="F8" s="202"/>
      <c r="G8" s="202"/>
    </row>
    <row r="9" spans="1:26" ht="15.75" customHeight="1">
      <c r="A9" s="201">
        <v>4</v>
      </c>
      <c r="B9" s="202" t="s">
        <v>162</v>
      </c>
      <c r="C9" s="202"/>
      <c r="D9" s="202"/>
      <c r="E9" s="202"/>
      <c r="F9" s="202"/>
      <c r="G9" s="202"/>
    </row>
    <row r="10" spans="1:26" ht="15.75" customHeight="1">
      <c r="A10" s="201">
        <v>5</v>
      </c>
      <c r="B10" s="202" t="s">
        <v>163</v>
      </c>
      <c r="C10" s="202"/>
      <c r="D10" s="202"/>
      <c r="E10" s="202"/>
      <c r="F10" s="202"/>
      <c r="G10" s="202"/>
    </row>
    <row r="11" spans="1:26" ht="15.75" customHeight="1">
      <c r="A11" s="201">
        <v>6</v>
      </c>
      <c r="B11" s="202" t="s">
        <v>164</v>
      </c>
      <c r="C11" s="202"/>
      <c r="D11" s="202"/>
      <c r="E11" s="202"/>
      <c r="F11" s="202"/>
      <c r="G11" s="202"/>
    </row>
    <row r="12" spans="1:26" ht="15.75" customHeight="1">
      <c r="A12" s="201">
        <v>7</v>
      </c>
      <c r="B12" s="202" t="s">
        <v>165</v>
      </c>
      <c r="C12" s="202"/>
      <c r="D12" s="202"/>
      <c r="E12" s="202"/>
      <c r="F12" s="202"/>
      <c r="G12" s="202"/>
    </row>
    <row r="13" spans="1:26" ht="15.75" customHeight="1">
      <c r="A13" s="201">
        <v>8</v>
      </c>
      <c r="B13" s="202" t="s">
        <v>166</v>
      </c>
      <c r="C13" s="202"/>
      <c r="D13" s="202"/>
      <c r="E13" s="202"/>
      <c r="F13" s="202"/>
      <c r="G13" s="202"/>
    </row>
    <row r="14" spans="1:26" ht="15.75" customHeight="1">
      <c r="A14" s="201">
        <v>9</v>
      </c>
      <c r="B14" s="202" t="s">
        <v>167</v>
      </c>
      <c r="C14" s="202"/>
      <c r="D14" s="202"/>
      <c r="E14" s="202"/>
      <c r="F14" s="202"/>
      <c r="G14" s="202"/>
    </row>
    <row r="15" spans="1:26" ht="15.75" customHeight="1">
      <c r="A15" s="201">
        <v>10</v>
      </c>
      <c r="B15" s="202" t="s">
        <v>168</v>
      </c>
      <c r="C15" s="202"/>
      <c r="D15" s="202"/>
      <c r="E15" s="202"/>
      <c r="F15" s="202"/>
      <c r="G15" s="202"/>
    </row>
    <row r="16" spans="1:26" ht="15.75" customHeight="1">
      <c r="A16" s="201">
        <v>11</v>
      </c>
      <c r="B16" s="202" t="s">
        <v>169</v>
      </c>
      <c r="C16" s="202"/>
      <c r="D16" s="202"/>
      <c r="E16" s="202"/>
      <c r="F16" s="202"/>
      <c r="G16" s="202"/>
    </row>
    <row r="17" spans="1:7" ht="15.75" customHeight="1">
      <c r="A17" s="201">
        <v>12</v>
      </c>
      <c r="B17" s="202" t="s">
        <v>170</v>
      </c>
      <c r="C17" s="202"/>
      <c r="D17" s="202"/>
      <c r="E17" s="202"/>
      <c r="F17" s="202"/>
      <c r="G17" s="202"/>
    </row>
    <row r="18" spans="1:7" ht="15.75" customHeight="1">
      <c r="A18" s="470" t="s">
        <v>79</v>
      </c>
      <c r="B18" s="443"/>
      <c r="C18" s="202"/>
      <c r="D18" s="202"/>
      <c r="E18" s="202"/>
      <c r="F18" s="202"/>
      <c r="G18" s="212"/>
    </row>
    <row r="19" spans="1:7" ht="15.75" customHeight="1">
      <c r="A19" s="17"/>
    </row>
    <row r="20" spans="1:7" ht="15.75" customHeight="1">
      <c r="A20" s="17"/>
    </row>
    <row r="21" spans="1:7" ht="15.75" customHeight="1">
      <c r="A21" s="17"/>
    </row>
    <row r="22" spans="1:7" ht="15.75" customHeight="1">
      <c r="A22" s="17"/>
    </row>
    <row r="23" spans="1:7" ht="15.75" customHeight="1">
      <c r="A23" s="17"/>
    </row>
    <row r="24" spans="1:7" ht="15.75" customHeight="1">
      <c r="A24" s="17"/>
    </row>
    <row r="25" spans="1:7" ht="15.75" customHeight="1">
      <c r="A25" s="17"/>
    </row>
    <row r="26" spans="1:7" ht="15.75" customHeight="1">
      <c r="A26" s="17"/>
    </row>
    <row r="27" spans="1:7" ht="15.75" customHeight="1">
      <c r="A27" s="17"/>
    </row>
    <row r="28" spans="1:7" ht="15.75" customHeight="1">
      <c r="A28" s="17"/>
    </row>
    <row r="29" spans="1:7" ht="15.75" customHeight="1">
      <c r="A29" s="17"/>
    </row>
    <row r="30" spans="1:7" ht="15.75" customHeight="1">
      <c r="A30" s="17"/>
    </row>
    <row r="31" spans="1:7" ht="15.75" customHeight="1">
      <c r="A31" s="17"/>
    </row>
    <row r="32" spans="1:7" ht="15.75" customHeight="1">
      <c r="A32" s="17"/>
    </row>
    <row r="33" spans="1:1" ht="15.75" customHeight="1">
      <c r="A33" s="17"/>
    </row>
    <row r="34" spans="1:1" ht="15.75" customHeight="1">
      <c r="A34" s="17"/>
    </row>
    <row r="35" spans="1:1" ht="15.75" customHeight="1">
      <c r="A35" s="17"/>
    </row>
    <row r="36" spans="1:1" ht="15.75" customHeight="1">
      <c r="A36" s="17"/>
    </row>
    <row r="37" spans="1:1" ht="15.75" customHeight="1">
      <c r="A37" s="17"/>
    </row>
    <row r="38" spans="1:1" ht="15.75" customHeight="1">
      <c r="A38" s="17"/>
    </row>
    <row r="39" spans="1:1" ht="15.75" customHeight="1">
      <c r="A39" s="17"/>
    </row>
    <row r="40" spans="1:1" ht="15.75" customHeight="1">
      <c r="A40" s="17"/>
    </row>
    <row r="41" spans="1:1" ht="15.75" customHeight="1">
      <c r="A41" s="17"/>
    </row>
    <row r="42" spans="1:1" ht="15.75" customHeight="1">
      <c r="A42" s="17"/>
    </row>
    <row r="43" spans="1:1" ht="15.75" customHeight="1">
      <c r="A43" s="17"/>
    </row>
    <row r="44" spans="1:1" ht="15.75" customHeight="1">
      <c r="A44" s="17"/>
    </row>
    <row r="45" spans="1:1" ht="15.75" customHeight="1">
      <c r="A45" s="17"/>
    </row>
    <row r="46" spans="1:1" ht="15.75" customHeight="1">
      <c r="A46" s="17"/>
    </row>
    <row r="47" spans="1:1" ht="15.75" customHeight="1">
      <c r="A47" s="17"/>
    </row>
    <row r="48" spans="1:1" ht="15.75" customHeight="1">
      <c r="A48" s="17"/>
    </row>
    <row r="49" spans="1:1" ht="15.75" customHeight="1">
      <c r="A49" s="17"/>
    </row>
    <row r="50" spans="1:1" ht="15.75" customHeight="1">
      <c r="A50" s="17"/>
    </row>
    <row r="51" spans="1:1" ht="15.75" customHeight="1">
      <c r="A51" s="17"/>
    </row>
    <row r="52" spans="1:1" ht="15.75" customHeight="1">
      <c r="A52" s="17"/>
    </row>
    <row r="53" spans="1:1" ht="15.75" customHeight="1">
      <c r="A53" s="17"/>
    </row>
    <row r="54" spans="1:1" ht="15.75" customHeight="1">
      <c r="A54" s="17"/>
    </row>
    <row r="55" spans="1:1" ht="15.75" customHeight="1">
      <c r="A55" s="17"/>
    </row>
    <row r="56" spans="1:1" ht="15.75" customHeight="1">
      <c r="A56" s="17"/>
    </row>
    <row r="57" spans="1:1" ht="15.75" customHeight="1">
      <c r="A57" s="17"/>
    </row>
    <row r="58" spans="1:1" ht="15.75" customHeight="1">
      <c r="A58" s="17"/>
    </row>
    <row r="59" spans="1:1" ht="15.75" customHeight="1">
      <c r="A59" s="17"/>
    </row>
    <row r="60" spans="1:1" ht="15.75" customHeight="1">
      <c r="A60" s="17"/>
    </row>
    <row r="61" spans="1:1" ht="15.75" customHeight="1">
      <c r="A61" s="17"/>
    </row>
    <row r="62" spans="1:1" ht="15.75" customHeight="1">
      <c r="A62" s="17"/>
    </row>
    <row r="63" spans="1:1" ht="15.75" customHeight="1">
      <c r="A63" s="17"/>
    </row>
    <row r="64" spans="1:1" ht="15.75" customHeight="1">
      <c r="A64" s="17"/>
    </row>
    <row r="65" spans="1:1" ht="15.75" customHeight="1">
      <c r="A65" s="17"/>
    </row>
    <row r="66" spans="1:1" ht="15.75" customHeight="1">
      <c r="A66" s="17"/>
    </row>
    <row r="67" spans="1:1" ht="15.75" customHeight="1">
      <c r="A67" s="17"/>
    </row>
    <row r="68" spans="1:1" ht="15.75" customHeight="1">
      <c r="A68" s="17"/>
    </row>
    <row r="69" spans="1:1" ht="15.75" customHeight="1">
      <c r="A69" s="17"/>
    </row>
    <row r="70" spans="1:1" ht="15.75" customHeight="1">
      <c r="A70" s="17"/>
    </row>
    <row r="71" spans="1:1" ht="15.75" customHeight="1">
      <c r="A71" s="17"/>
    </row>
    <row r="72" spans="1:1" ht="15.75" customHeight="1">
      <c r="A72" s="17"/>
    </row>
    <row r="73" spans="1:1" ht="15.75" customHeight="1">
      <c r="A73" s="17"/>
    </row>
    <row r="74" spans="1:1" ht="15.75" customHeight="1">
      <c r="A74" s="17"/>
    </row>
    <row r="75" spans="1:1" ht="15.75" customHeight="1">
      <c r="A75" s="17"/>
    </row>
    <row r="76" spans="1:1" ht="15.75" customHeight="1">
      <c r="A76" s="17"/>
    </row>
    <row r="77" spans="1:1" ht="15.75" customHeight="1">
      <c r="A77" s="17"/>
    </row>
    <row r="78" spans="1:1" ht="15.75" customHeight="1">
      <c r="A78" s="17"/>
    </row>
    <row r="79" spans="1:1" ht="15.75" customHeight="1">
      <c r="A79" s="17"/>
    </row>
    <row r="80" spans="1:1" ht="15.75" customHeight="1">
      <c r="A80" s="17"/>
    </row>
    <row r="81" spans="1:1" ht="15.75" customHeight="1">
      <c r="A81" s="17"/>
    </row>
    <row r="82" spans="1:1" ht="15.75" customHeight="1">
      <c r="A82" s="17"/>
    </row>
    <row r="83" spans="1:1" ht="15.75" customHeight="1">
      <c r="A83" s="17"/>
    </row>
    <row r="84" spans="1:1" ht="15.75" customHeight="1">
      <c r="A84" s="17"/>
    </row>
    <row r="85" spans="1:1" ht="15.75" customHeight="1">
      <c r="A85" s="17"/>
    </row>
    <row r="86" spans="1:1" ht="15.75" customHeight="1">
      <c r="A86" s="17"/>
    </row>
    <row r="87" spans="1:1" ht="15.75" customHeight="1">
      <c r="A87" s="17"/>
    </row>
    <row r="88" spans="1:1" ht="15.75" customHeight="1">
      <c r="A88" s="17"/>
    </row>
    <row r="89" spans="1:1" ht="15.75" customHeight="1">
      <c r="A89" s="17"/>
    </row>
    <row r="90" spans="1:1" ht="15.75" customHeight="1">
      <c r="A90" s="17"/>
    </row>
    <row r="91" spans="1:1" ht="15.75" customHeight="1">
      <c r="A91" s="17"/>
    </row>
    <row r="92" spans="1:1" ht="15.75" customHeight="1">
      <c r="A92" s="17"/>
    </row>
    <row r="93" spans="1:1" ht="15.75" customHeight="1">
      <c r="A93" s="17"/>
    </row>
    <row r="94" spans="1:1" ht="15.75" customHeight="1">
      <c r="A94" s="17"/>
    </row>
    <row r="95" spans="1:1" ht="15.75" customHeight="1">
      <c r="A95" s="17"/>
    </row>
    <row r="96" spans="1:1" ht="15.75" customHeight="1">
      <c r="A96" s="17"/>
    </row>
    <row r="97" spans="1:1" ht="15.75" customHeight="1">
      <c r="A97" s="17"/>
    </row>
    <row r="98" spans="1:1" ht="15.75" customHeight="1">
      <c r="A98" s="17"/>
    </row>
    <row r="99" spans="1:1" ht="15.75" customHeight="1">
      <c r="A99" s="17"/>
    </row>
    <row r="100" spans="1:1" ht="15.75" customHeight="1">
      <c r="A100" s="17"/>
    </row>
    <row r="101" spans="1:1" ht="15.75" customHeight="1">
      <c r="A101" s="17"/>
    </row>
    <row r="102" spans="1:1" ht="15.75" customHeight="1">
      <c r="A102" s="17"/>
    </row>
    <row r="103" spans="1:1" ht="15.75" customHeight="1">
      <c r="A103" s="17"/>
    </row>
    <row r="104" spans="1:1" ht="15.75" customHeight="1">
      <c r="A104" s="17"/>
    </row>
    <row r="105" spans="1:1" ht="15.75" customHeight="1">
      <c r="A105" s="17"/>
    </row>
    <row r="106" spans="1:1" ht="15.75" customHeight="1">
      <c r="A106" s="17"/>
    </row>
    <row r="107" spans="1:1" ht="15.75" customHeight="1">
      <c r="A107" s="17"/>
    </row>
    <row r="108" spans="1:1" ht="15.75" customHeight="1">
      <c r="A108" s="17"/>
    </row>
    <row r="109" spans="1:1" ht="15.75" customHeight="1">
      <c r="A109" s="17"/>
    </row>
    <row r="110" spans="1:1" ht="15.75" customHeight="1">
      <c r="A110" s="17"/>
    </row>
    <row r="111" spans="1:1" ht="15.75" customHeight="1">
      <c r="A111" s="17"/>
    </row>
    <row r="112" spans="1:1" ht="15.75" customHeight="1">
      <c r="A112" s="17"/>
    </row>
    <row r="113" spans="1:1" ht="15.75" customHeight="1">
      <c r="A113" s="17"/>
    </row>
    <row r="114" spans="1:1" ht="15.75" customHeight="1">
      <c r="A114" s="17"/>
    </row>
    <row r="115" spans="1:1" ht="15.75" customHeight="1">
      <c r="A115" s="17"/>
    </row>
    <row r="116" spans="1:1" ht="15.75" customHeight="1">
      <c r="A116" s="17"/>
    </row>
    <row r="117" spans="1:1" ht="15.75" customHeight="1">
      <c r="A117" s="17"/>
    </row>
    <row r="118" spans="1:1" ht="15.75" customHeight="1">
      <c r="A118" s="17"/>
    </row>
    <row r="119" spans="1:1" ht="15.75" customHeight="1">
      <c r="A119" s="17"/>
    </row>
    <row r="120" spans="1:1" ht="15.75" customHeight="1">
      <c r="A120" s="17"/>
    </row>
    <row r="121" spans="1:1" ht="15.75" customHeight="1">
      <c r="A121" s="17"/>
    </row>
    <row r="122" spans="1:1" ht="15.75" customHeight="1">
      <c r="A122" s="17"/>
    </row>
    <row r="123" spans="1:1" ht="15.75" customHeight="1">
      <c r="A123" s="17"/>
    </row>
    <row r="124" spans="1:1" ht="15.75" customHeight="1">
      <c r="A124" s="17"/>
    </row>
    <row r="125" spans="1:1" ht="15.75" customHeight="1">
      <c r="A125" s="17"/>
    </row>
    <row r="126" spans="1:1" ht="15.75" customHeight="1">
      <c r="A126" s="17"/>
    </row>
    <row r="127" spans="1:1" ht="15.75" customHeight="1">
      <c r="A127" s="17"/>
    </row>
    <row r="128" spans="1:1" ht="15.75" customHeight="1">
      <c r="A128" s="17"/>
    </row>
    <row r="129" spans="1:1" ht="15.75" customHeight="1">
      <c r="A129" s="17"/>
    </row>
    <row r="130" spans="1:1" ht="15.75" customHeight="1">
      <c r="A130" s="17"/>
    </row>
    <row r="131" spans="1:1" ht="15.75" customHeight="1">
      <c r="A131" s="17"/>
    </row>
    <row r="132" spans="1:1" ht="15.75" customHeight="1">
      <c r="A132" s="17"/>
    </row>
    <row r="133" spans="1:1" ht="15.75" customHeight="1">
      <c r="A133" s="17"/>
    </row>
    <row r="134" spans="1:1" ht="15.75" customHeight="1">
      <c r="A134" s="17"/>
    </row>
    <row r="135" spans="1:1" ht="15.75" customHeight="1">
      <c r="A135" s="17"/>
    </row>
    <row r="136" spans="1:1" ht="15.75" customHeight="1">
      <c r="A136" s="17"/>
    </row>
    <row r="137" spans="1:1" ht="15.75" customHeight="1">
      <c r="A137" s="17"/>
    </row>
    <row r="138" spans="1:1" ht="15.75" customHeight="1">
      <c r="A138" s="17"/>
    </row>
    <row r="139" spans="1:1" ht="15.75" customHeight="1">
      <c r="A139" s="17"/>
    </row>
    <row r="140" spans="1:1" ht="15.75" customHeight="1">
      <c r="A140" s="17"/>
    </row>
    <row r="141" spans="1:1" ht="15.75" customHeight="1">
      <c r="A141" s="17"/>
    </row>
    <row r="142" spans="1:1" ht="15.75" customHeight="1">
      <c r="A142" s="17"/>
    </row>
    <row r="143" spans="1:1" ht="15.75" customHeight="1">
      <c r="A143" s="17"/>
    </row>
    <row r="144" spans="1:1" ht="15.75" customHeight="1">
      <c r="A144" s="17"/>
    </row>
    <row r="145" spans="1:1" ht="15.75" customHeight="1">
      <c r="A145" s="17"/>
    </row>
    <row r="146" spans="1:1" ht="15.75" customHeight="1">
      <c r="A146" s="17"/>
    </row>
    <row r="147" spans="1:1" ht="15.75" customHeight="1">
      <c r="A147" s="17"/>
    </row>
    <row r="148" spans="1:1" ht="15.75" customHeight="1">
      <c r="A148" s="17"/>
    </row>
    <row r="149" spans="1:1" ht="15.75" customHeight="1">
      <c r="A149" s="17"/>
    </row>
    <row r="150" spans="1:1" ht="15.75" customHeight="1">
      <c r="A150" s="17"/>
    </row>
    <row r="151" spans="1:1" ht="15.75" customHeight="1">
      <c r="A151" s="17"/>
    </row>
    <row r="152" spans="1:1" ht="15.75" customHeight="1">
      <c r="A152" s="17"/>
    </row>
    <row r="153" spans="1:1" ht="15.75" customHeight="1">
      <c r="A153" s="17"/>
    </row>
    <row r="154" spans="1:1" ht="15.75" customHeight="1">
      <c r="A154" s="17"/>
    </row>
    <row r="155" spans="1:1" ht="15.75" customHeight="1">
      <c r="A155" s="17"/>
    </row>
    <row r="156" spans="1:1" ht="15.75" customHeight="1">
      <c r="A156" s="17"/>
    </row>
    <row r="157" spans="1:1" ht="15.75" customHeight="1">
      <c r="A157" s="17"/>
    </row>
    <row r="158" spans="1:1" ht="15.75" customHeight="1">
      <c r="A158" s="17"/>
    </row>
    <row r="159" spans="1:1" ht="15.75" customHeight="1">
      <c r="A159" s="17"/>
    </row>
    <row r="160" spans="1:1" ht="15.75" customHeight="1">
      <c r="A160" s="17"/>
    </row>
    <row r="161" spans="1:1" ht="15.75" customHeight="1">
      <c r="A161" s="17"/>
    </row>
    <row r="162" spans="1:1" ht="15.75" customHeight="1">
      <c r="A162" s="17"/>
    </row>
    <row r="163" spans="1:1" ht="15.75" customHeight="1">
      <c r="A163" s="17"/>
    </row>
    <row r="164" spans="1:1" ht="15.75" customHeight="1">
      <c r="A164" s="17"/>
    </row>
    <row r="165" spans="1:1" ht="15.75" customHeight="1">
      <c r="A165" s="17"/>
    </row>
    <row r="166" spans="1:1" ht="15.75" customHeight="1">
      <c r="A166" s="17"/>
    </row>
    <row r="167" spans="1:1" ht="15.75" customHeight="1">
      <c r="A167" s="17"/>
    </row>
    <row r="168" spans="1:1" ht="15.75" customHeight="1">
      <c r="A168" s="17"/>
    </row>
    <row r="169" spans="1:1" ht="15.75" customHeight="1">
      <c r="A169" s="17"/>
    </row>
    <row r="170" spans="1:1" ht="15.75" customHeight="1">
      <c r="A170" s="17"/>
    </row>
    <row r="171" spans="1:1" ht="15.75" customHeight="1">
      <c r="A171" s="17"/>
    </row>
    <row r="172" spans="1:1" ht="15.75" customHeight="1">
      <c r="A172" s="17"/>
    </row>
    <row r="173" spans="1:1" ht="15.75" customHeight="1">
      <c r="A173" s="17"/>
    </row>
    <row r="174" spans="1:1" ht="15.75" customHeight="1">
      <c r="A174" s="17"/>
    </row>
    <row r="175" spans="1:1" ht="15.75" customHeight="1">
      <c r="A175" s="17"/>
    </row>
    <row r="176" spans="1:1" ht="15.75" customHeight="1">
      <c r="A176" s="17"/>
    </row>
    <row r="177" spans="1:1" ht="15.75" customHeight="1">
      <c r="A177" s="17"/>
    </row>
    <row r="178" spans="1:1" ht="15.75" customHeight="1">
      <c r="A178" s="17"/>
    </row>
    <row r="179" spans="1:1" ht="15.75" customHeight="1">
      <c r="A179" s="17"/>
    </row>
    <row r="180" spans="1:1" ht="15.75" customHeight="1">
      <c r="A180" s="17"/>
    </row>
    <row r="181" spans="1:1" ht="15.75" customHeight="1">
      <c r="A181" s="17"/>
    </row>
    <row r="182" spans="1:1" ht="15.75" customHeight="1">
      <c r="A182" s="17"/>
    </row>
    <row r="183" spans="1:1" ht="15.75" customHeight="1">
      <c r="A183" s="17"/>
    </row>
    <row r="184" spans="1:1" ht="15.75" customHeight="1">
      <c r="A184" s="17"/>
    </row>
    <row r="185" spans="1:1" ht="15.75" customHeight="1">
      <c r="A185" s="17"/>
    </row>
    <row r="186" spans="1:1" ht="15.75" customHeight="1">
      <c r="A186" s="17"/>
    </row>
    <row r="187" spans="1:1" ht="15.75" customHeight="1">
      <c r="A187" s="17"/>
    </row>
    <row r="188" spans="1:1" ht="15.75" customHeight="1">
      <c r="A188" s="17"/>
    </row>
    <row r="189" spans="1:1" ht="15.75" customHeight="1">
      <c r="A189" s="17"/>
    </row>
    <row r="190" spans="1:1" ht="15.75" customHeight="1">
      <c r="A190" s="17"/>
    </row>
    <row r="191" spans="1:1" ht="15.75" customHeight="1">
      <c r="A191" s="17"/>
    </row>
    <row r="192" spans="1:1" ht="15.75" customHeight="1">
      <c r="A192" s="17"/>
    </row>
    <row r="193" spans="1:1" ht="15.75" customHeight="1">
      <c r="A193" s="17"/>
    </row>
    <row r="194" spans="1:1" ht="15.75" customHeight="1">
      <c r="A194" s="17"/>
    </row>
    <row r="195" spans="1:1" ht="15.75" customHeight="1">
      <c r="A195" s="17"/>
    </row>
    <row r="196" spans="1:1" ht="15.75" customHeight="1">
      <c r="A196" s="17"/>
    </row>
    <row r="197" spans="1:1" ht="15.75" customHeight="1">
      <c r="A197" s="17"/>
    </row>
    <row r="198" spans="1:1" ht="15.75" customHeight="1">
      <c r="A198" s="17"/>
    </row>
    <row r="199" spans="1:1" ht="15.75" customHeight="1">
      <c r="A199" s="17"/>
    </row>
    <row r="200" spans="1:1" ht="15.75" customHeight="1">
      <c r="A200" s="17"/>
    </row>
    <row r="201" spans="1:1" ht="15.75" customHeight="1">
      <c r="A201" s="17"/>
    </row>
    <row r="202" spans="1:1" ht="15.75" customHeight="1">
      <c r="A202" s="17"/>
    </row>
    <row r="203" spans="1:1" ht="15.75" customHeight="1">
      <c r="A203" s="17"/>
    </row>
    <row r="204" spans="1:1" ht="15.75" customHeight="1">
      <c r="A204" s="17"/>
    </row>
    <row r="205" spans="1:1" ht="15.75" customHeight="1">
      <c r="A205" s="17"/>
    </row>
    <row r="206" spans="1:1" ht="15.75" customHeight="1">
      <c r="A206" s="17"/>
    </row>
    <row r="207" spans="1:1" ht="15.75" customHeight="1">
      <c r="A207" s="17"/>
    </row>
    <row r="208" spans="1:1" ht="15.75" customHeight="1">
      <c r="A208" s="17"/>
    </row>
    <row r="209" spans="1:1" ht="15.75" customHeight="1">
      <c r="A209" s="17"/>
    </row>
    <row r="210" spans="1:1" ht="15.75" customHeight="1">
      <c r="A210" s="17"/>
    </row>
    <row r="211" spans="1:1" ht="15.75" customHeight="1">
      <c r="A211" s="17"/>
    </row>
    <row r="212" spans="1:1" ht="15.75" customHeight="1">
      <c r="A212" s="17"/>
    </row>
    <row r="213" spans="1:1" ht="15.75" customHeight="1">
      <c r="A213" s="17"/>
    </row>
    <row r="214" spans="1:1" ht="15.75" customHeight="1">
      <c r="A214" s="17"/>
    </row>
    <row r="215" spans="1:1" ht="15.75" customHeight="1">
      <c r="A215" s="17"/>
    </row>
    <row r="216" spans="1:1" ht="15.75" customHeight="1">
      <c r="A216" s="17"/>
    </row>
    <row r="217" spans="1:1" ht="15.75" customHeight="1">
      <c r="A217" s="17"/>
    </row>
    <row r="218" spans="1:1" ht="15.75" customHeight="1">
      <c r="A218" s="17"/>
    </row>
    <row r="219" spans="1:1" ht="15.75" customHeight="1">
      <c r="A219" s="17"/>
    </row>
    <row r="220" spans="1:1" ht="15.75" customHeight="1">
      <c r="A220" s="17"/>
    </row>
    <row r="221" spans="1:1" ht="15.75" customHeight="1">
      <c r="A221" s="17"/>
    </row>
    <row r="222" spans="1:1" ht="15.75" customHeight="1">
      <c r="A222" s="17"/>
    </row>
    <row r="223" spans="1:1" ht="15.75" customHeight="1">
      <c r="A223" s="17"/>
    </row>
    <row r="224" spans="1:1" ht="15.75" customHeight="1">
      <c r="A224" s="17"/>
    </row>
    <row r="225" spans="1:1" ht="15.75" customHeight="1">
      <c r="A225" s="17"/>
    </row>
    <row r="226" spans="1:1" ht="15.75" customHeight="1">
      <c r="A226" s="17"/>
    </row>
    <row r="227" spans="1:1" ht="15.75" customHeight="1">
      <c r="A227" s="17"/>
    </row>
    <row r="228" spans="1:1" ht="15.75" customHeight="1">
      <c r="A228" s="17"/>
    </row>
    <row r="229" spans="1:1" ht="15.75" customHeight="1">
      <c r="A229" s="17"/>
    </row>
    <row r="230" spans="1:1" ht="15.75" customHeight="1">
      <c r="A230" s="17"/>
    </row>
    <row r="231" spans="1:1" ht="15.75" customHeight="1">
      <c r="A231" s="17"/>
    </row>
    <row r="232" spans="1:1" ht="15.75" customHeight="1">
      <c r="A232" s="17"/>
    </row>
    <row r="233" spans="1:1" ht="15.75" customHeight="1">
      <c r="A233" s="17"/>
    </row>
    <row r="234" spans="1:1" ht="15.75" customHeight="1">
      <c r="A234" s="17"/>
    </row>
    <row r="235" spans="1:1" ht="15.75" customHeight="1">
      <c r="A235" s="17"/>
    </row>
    <row r="236" spans="1:1" ht="15.75" customHeight="1">
      <c r="A236" s="17"/>
    </row>
    <row r="237" spans="1:1" ht="15.75" customHeight="1">
      <c r="A237" s="17"/>
    </row>
    <row r="238" spans="1:1" ht="15.75" customHeight="1">
      <c r="A238" s="17"/>
    </row>
    <row r="239" spans="1:1" ht="15.75" customHeight="1">
      <c r="A239" s="17"/>
    </row>
    <row r="240" spans="1:1" ht="15.75" customHeight="1">
      <c r="A240" s="17"/>
    </row>
    <row r="241" spans="1:1" ht="15.75" customHeight="1">
      <c r="A241" s="17"/>
    </row>
    <row r="242" spans="1:1" ht="15.75" customHeight="1">
      <c r="A242" s="17"/>
    </row>
    <row r="243" spans="1:1" ht="15.75" customHeight="1">
      <c r="A243" s="17"/>
    </row>
    <row r="244" spans="1:1" ht="15.75" customHeight="1">
      <c r="A244" s="17"/>
    </row>
    <row r="245" spans="1:1" ht="15.75" customHeight="1">
      <c r="A245" s="17"/>
    </row>
    <row r="246" spans="1:1" ht="15.75" customHeight="1">
      <c r="A246" s="17"/>
    </row>
    <row r="247" spans="1:1" ht="15.75" customHeight="1">
      <c r="A247" s="17"/>
    </row>
    <row r="248" spans="1:1" ht="15.75" customHeight="1">
      <c r="A248" s="17"/>
    </row>
    <row r="249" spans="1:1" ht="15.75" customHeight="1">
      <c r="A249" s="17"/>
    </row>
    <row r="250" spans="1:1" ht="15.75" customHeight="1">
      <c r="A250" s="17"/>
    </row>
    <row r="251" spans="1:1" ht="15.75" customHeight="1">
      <c r="A251" s="17"/>
    </row>
    <row r="252" spans="1:1" ht="15.75" customHeight="1">
      <c r="A252" s="17"/>
    </row>
    <row r="253" spans="1:1" ht="15.75" customHeight="1">
      <c r="A253" s="17"/>
    </row>
    <row r="254" spans="1:1" ht="15.75" customHeight="1">
      <c r="A254" s="17"/>
    </row>
    <row r="255" spans="1:1" ht="15.75" customHeight="1">
      <c r="A255" s="17"/>
    </row>
    <row r="256" spans="1:1" ht="15.75" customHeight="1">
      <c r="A256" s="17"/>
    </row>
    <row r="257" spans="1:1" ht="15.75" customHeight="1">
      <c r="A257" s="17"/>
    </row>
    <row r="258" spans="1:1" ht="15.75" customHeight="1">
      <c r="A258" s="17"/>
    </row>
    <row r="259" spans="1:1" ht="15.75" customHeight="1">
      <c r="A259" s="17"/>
    </row>
    <row r="260" spans="1:1" ht="15.75" customHeight="1">
      <c r="A260" s="17"/>
    </row>
    <row r="261" spans="1:1" ht="15.75" customHeight="1">
      <c r="A261" s="17"/>
    </row>
    <row r="262" spans="1:1" ht="15.75" customHeight="1">
      <c r="A262" s="17"/>
    </row>
    <row r="263" spans="1:1" ht="15.75" customHeight="1">
      <c r="A263" s="17"/>
    </row>
    <row r="264" spans="1:1" ht="15.75" customHeight="1">
      <c r="A264" s="17"/>
    </row>
    <row r="265" spans="1:1" ht="15.75" customHeight="1">
      <c r="A265" s="17"/>
    </row>
    <row r="266" spans="1:1" ht="15.75" customHeight="1">
      <c r="A266" s="17"/>
    </row>
    <row r="267" spans="1:1" ht="15.75" customHeight="1">
      <c r="A267" s="17"/>
    </row>
    <row r="268" spans="1:1" ht="15.75" customHeight="1">
      <c r="A268" s="17"/>
    </row>
    <row r="269" spans="1:1" ht="15.75" customHeight="1">
      <c r="A269" s="17"/>
    </row>
    <row r="270" spans="1:1" ht="15.75" customHeight="1">
      <c r="A270" s="17"/>
    </row>
    <row r="271" spans="1:1" ht="15.75" customHeight="1">
      <c r="A271" s="17"/>
    </row>
    <row r="272" spans="1:1" ht="15.75" customHeight="1">
      <c r="A272" s="17"/>
    </row>
    <row r="273" spans="1:1" ht="15.75" customHeight="1">
      <c r="A273" s="17"/>
    </row>
    <row r="274" spans="1:1" ht="15.75" customHeight="1">
      <c r="A274" s="17"/>
    </row>
    <row r="275" spans="1:1" ht="15.75" customHeight="1">
      <c r="A275" s="17"/>
    </row>
    <row r="276" spans="1:1" ht="15.75" customHeight="1">
      <c r="A276" s="17"/>
    </row>
    <row r="277" spans="1:1" ht="15.75" customHeight="1">
      <c r="A277" s="17"/>
    </row>
    <row r="278" spans="1:1" ht="15.75" customHeight="1">
      <c r="A278" s="17"/>
    </row>
    <row r="279" spans="1:1" ht="15.75" customHeight="1">
      <c r="A279" s="17"/>
    </row>
    <row r="280" spans="1:1" ht="15.75" customHeight="1">
      <c r="A280" s="17"/>
    </row>
    <row r="281" spans="1:1" ht="15.75" customHeight="1">
      <c r="A281" s="17"/>
    </row>
    <row r="282" spans="1:1" ht="15.75" customHeight="1">
      <c r="A282" s="17"/>
    </row>
    <row r="283" spans="1:1" ht="15.75" customHeight="1">
      <c r="A283" s="17"/>
    </row>
    <row r="284" spans="1:1" ht="15.75" customHeight="1">
      <c r="A284" s="17"/>
    </row>
    <row r="285" spans="1:1" ht="15.75" customHeight="1">
      <c r="A285" s="17"/>
    </row>
    <row r="286" spans="1:1" ht="15.75" customHeight="1">
      <c r="A286" s="17"/>
    </row>
    <row r="287" spans="1:1" ht="15.75" customHeight="1">
      <c r="A287" s="17"/>
    </row>
    <row r="288" spans="1:1" ht="15.75" customHeight="1">
      <c r="A288" s="17"/>
    </row>
    <row r="289" spans="1:1" ht="15.75" customHeight="1">
      <c r="A289" s="17"/>
    </row>
    <row r="290" spans="1:1" ht="15.75" customHeight="1">
      <c r="A290" s="17"/>
    </row>
    <row r="291" spans="1:1" ht="15.75" customHeight="1">
      <c r="A291" s="17"/>
    </row>
    <row r="292" spans="1:1" ht="15.75" customHeight="1">
      <c r="A292" s="17"/>
    </row>
    <row r="293" spans="1:1" ht="15.75" customHeight="1">
      <c r="A293" s="17"/>
    </row>
    <row r="294" spans="1:1" ht="15.75" customHeight="1">
      <c r="A294" s="17"/>
    </row>
    <row r="295" spans="1:1" ht="15.75" customHeight="1">
      <c r="A295" s="17"/>
    </row>
    <row r="296" spans="1:1" ht="15.75" customHeight="1">
      <c r="A296" s="17"/>
    </row>
    <row r="297" spans="1:1" ht="15.75" customHeight="1">
      <c r="A297" s="17"/>
    </row>
    <row r="298" spans="1:1" ht="15.75" customHeight="1">
      <c r="A298" s="17"/>
    </row>
    <row r="299" spans="1:1" ht="15.75" customHeight="1">
      <c r="A299" s="17"/>
    </row>
    <row r="300" spans="1:1" ht="15.75" customHeight="1">
      <c r="A300" s="17"/>
    </row>
    <row r="301" spans="1:1" ht="15.75" customHeight="1">
      <c r="A301" s="17"/>
    </row>
    <row r="302" spans="1:1" ht="15.75" customHeight="1">
      <c r="A302" s="17"/>
    </row>
    <row r="303" spans="1:1" ht="15.75" customHeight="1">
      <c r="A303" s="17"/>
    </row>
    <row r="304" spans="1:1" ht="15.75" customHeight="1">
      <c r="A304" s="17"/>
    </row>
    <row r="305" spans="1:1" ht="15.75" customHeight="1">
      <c r="A305" s="17"/>
    </row>
    <row r="306" spans="1:1" ht="15.75" customHeight="1">
      <c r="A306" s="17"/>
    </row>
    <row r="307" spans="1:1" ht="15.75" customHeight="1">
      <c r="A307" s="17"/>
    </row>
    <row r="308" spans="1:1" ht="15.75" customHeight="1">
      <c r="A308" s="17"/>
    </row>
    <row r="309" spans="1:1" ht="15.75" customHeight="1">
      <c r="A309" s="17"/>
    </row>
    <row r="310" spans="1:1" ht="15.75" customHeight="1">
      <c r="A310" s="17"/>
    </row>
    <row r="311" spans="1:1" ht="15.75" customHeight="1">
      <c r="A311" s="17"/>
    </row>
    <row r="312" spans="1:1" ht="15.75" customHeight="1">
      <c r="A312" s="17"/>
    </row>
    <row r="313" spans="1:1" ht="15.75" customHeight="1">
      <c r="A313" s="17"/>
    </row>
    <row r="314" spans="1:1" ht="15.75" customHeight="1">
      <c r="A314" s="17"/>
    </row>
    <row r="315" spans="1:1" ht="15.75" customHeight="1">
      <c r="A315" s="17"/>
    </row>
    <row r="316" spans="1:1" ht="15.75" customHeight="1">
      <c r="A316" s="17"/>
    </row>
    <row r="317" spans="1:1" ht="15.75" customHeight="1">
      <c r="A317" s="17"/>
    </row>
    <row r="318" spans="1:1" ht="15.75" customHeight="1">
      <c r="A318" s="17"/>
    </row>
    <row r="319" spans="1:1" ht="15.75" customHeight="1">
      <c r="A319" s="17"/>
    </row>
    <row r="320" spans="1:1" ht="15.75" customHeight="1">
      <c r="A320" s="17"/>
    </row>
    <row r="321" spans="1:1" ht="15.75" customHeight="1">
      <c r="A321" s="17"/>
    </row>
    <row r="322" spans="1:1" ht="15.75" customHeight="1">
      <c r="A322" s="17"/>
    </row>
    <row r="323" spans="1:1" ht="15.75" customHeight="1">
      <c r="A323" s="17"/>
    </row>
    <row r="324" spans="1:1" ht="15.75" customHeight="1">
      <c r="A324" s="17"/>
    </row>
    <row r="325" spans="1:1" ht="15.75" customHeight="1">
      <c r="A325" s="17"/>
    </row>
    <row r="326" spans="1:1" ht="15.75" customHeight="1">
      <c r="A326" s="17"/>
    </row>
    <row r="327" spans="1:1" ht="15.75" customHeight="1">
      <c r="A327" s="17"/>
    </row>
    <row r="328" spans="1:1" ht="15.75" customHeight="1">
      <c r="A328" s="17"/>
    </row>
    <row r="329" spans="1:1" ht="15.75" customHeight="1">
      <c r="A329" s="17"/>
    </row>
    <row r="330" spans="1:1" ht="15.75" customHeight="1">
      <c r="A330" s="17"/>
    </row>
    <row r="331" spans="1:1" ht="15.75" customHeight="1">
      <c r="A331" s="17"/>
    </row>
    <row r="332" spans="1:1" ht="15.75" customHeight="1">
      <c r="A332" s="17"/>
    </row>
    <row r="333" spans="1:1" ht="15.75" customHeight="1">
      <c r="A333" s="17"/>
    </row>
    <row r="334" spans="1:1" ht="15.75" customHeight="1">
      <c r="A334" s="17"/>
    </row>
    <row r="335" spans="1:1" ht="15.75" customHeight="1">
      <c r="A335" s="17"/>
    </row>
    <row r="336" spans="1:1" ht="15.75" customHeight="1">
      <c r="A336" s="17"/>
    </row>
    <row r="337" spans="1:1" ht="15.75" customHeight="1">
      <c r="A337" s="17"/>
    </row>
    <row r="338" spans="1:1" ht="15.75" customHeight="1">
      <c r="A338" s="17"/>
    </row>
    <row r="339" spans="1:1" ht="15.75" customHeight="1">
      <c r="A339" s="17"/>
    </row>
    <row r="340" spans="1:1" ht="15.75" customHeight="1">
      <c r="A340" s="17"/>
    </row>
    <row r="341" spans="1:1" ht="15.75" customHeight="1">
      <c r="A341" s="17"/>
    </row>
    <row r="342" spans="1:1" ht="15.75" customHeight="1">
      <c r="A342" s="17"/>
    </row>
    <row r="343" spans="1:1" ht="15.75" customHeight="1">
      <c r="A343" s="17"/>
    </row>
    <row r="344" spans="1:1" ht="15.75" customHeight="1">
      <c r="A344" s="17"/>
    </row>
    <row r="345" spans="1:1" ht="15.75" customHeight="1">
      <c r="A345" s="17"/>
    </row>
    <row r="346" spans="1:1" ht="15.75" customHeight="1">
      <c r="A346" s="17"/>
    </row>
    <row r="347" spans="1:1" ht="15.75" customHeight="1">
      <c r="A347" s="17"/>
    </row>
    <row r="348" spans="1:1" ht="15.75" customHeight="1">
      <c r="A348" s="17"/>
    </row>
    <row r="349" spans="1:1" ht="15.75" customHeight="1">
      <c r="A349" s="17"/>
    </row>
    <row r="350" spans="1:1" ht="15.75" customHeight="1">
      <c r="A350" s="17"/>
    </row>
    <row r="351" spans="1:1" ht="15.75" customHeight="1">
      <c r="A351" s="17"/>
    </row>
    <row r="352" spans="1:1" ht="15.75" customHeight="1">
      <c r="A352" s="17"/>
    </row>
    <row r="353" spans="1:1" ht="15.75" customHeight="1">
      <c r="A353" s="17"/>
    </row>
    <row r="354" spans="1:1" ht="15.75" customHeight="1">
      <c r="A354" s="17"/>
    </row>
    <row r="355" spans="1:1" ht="15.75" customHeight="1">
      <c r="A355" s="17"/>
    </row>
    <row r="356" spans="1:1" ht="15.75" customHeight="1">
      <c r="A356" s="17"/>
    </row>
    <row r="357" spans="1:1" ht="15.75" customHeight="1">
      <c r="A357" s="17"/>
    </row>
    <row r="358" spans="1:1" ht="15.75" customHeight="1">
      <c r="A358" s="17"/>
    </row>
    <row r="359" spans="1:1" ht="15.75" customHeight="1">
      <c r="A359" s="17"/>
    </row>
    <row r="360" spans="1:1" ht="15.75" customHeight="1">
      <c r="A360" s="17"/>
    </row>
    <row r="361" spans="1:1" ht="15.75" customHeight="1">
      <c r="A361" s="17"/>
    </row>
    <row r="362" spans="1:1" ht="15.75" customHeight="1">
      <c r="A362" s="17"/>
    </row>
    <row r="363" spans="1:1" ht="15.75" customHeight="1">
      <c r="A363" s="17"/>
    </row>
    <row r="364" spans="1:1" ht="15.75" customHeight="1">
      <c r="A364" s="17"/>
    </row>
    <row r="365" spans="1:1" ht="15.75" customHeight="1">
      <c r="A365" s="17"/>
    </row>
    <row r="366" spans="1:1" ht="15.75" customHeight="1">
      <c r="A366" s="17"/>
    </row>
    <row r="367" spans="1:1" ht="15.75" customHeight="1">
      <c r="A367" s="17"/>
    </row>
    <row r="368" spans="1:1" ht="15.75" customHeight="1">
      <c r="A368" s="17"/>
    </row>
    <row r="369" spans="1:1" ht="15.75" customHeight="1">
      <c r="A369" s="17"/>
    </row>
    <row r="370" spans="1:1" ht="15.75" customHeight="1">
      <c r="A370" s="17"/>
    </row>
    <row r="371" spans="1:1" ht="15.75" customHeight="1">
      <c r="A371" s="17"/>
    </row>
    <row r="372" spans="1:1" ht="15.75" customHeight="1">
      <c r="A372" s="17"/>
    </row>
    <row r="373" spans="1:1" ht="15.75" customHeight="1">
      <c r="A373" s="17"/>
    </row>
    <row r="374" spans="1:1" ht="15.75" customHeight="1">
      <c r="A374" s="17"/>
    </row>
    <row r="375" spans="1:1" ht="15.75" customHeight="1">
      <c r="A375" s="17"/>
    </row>
    <row r="376" spans="1:1" ht="15.75" customHeight="1">
      <c r="A376" s="17"/>
    </row>
    <row r="377" spans="1:1" ht="15.75" customHeight="1">
      <c r="A377" s="17"/>
    </row>
    <row r="378" spans="1:1" ht="15.75" customHeight="1">
      <c r="A378" s="17"/>
    </row>
    <row r="379" spans="1:1" ht="15.75" customHeight="1">
      <c r="A379" s="17"/>
    </row>
    <row r="380" spans="1:1" ht="15.75" customHeight="1">
      <c r="A380" s="17"/>
    </row>
    <row r="381" spans="1:1" ht="15.75" customHeight="1">
      <c r="A381" s="17"/>
    </row>
    <row r="382" spans="1:1" ht="15.75" customHeight="1">
      <c r="A382" s="17"/>
    </row>
    <row r="383" spans="1:1" ht="15.75" customHeight="1">
      <c r="A383" s="17"/>
    </row>
    <row r="384" spans="1:1" ht="15.75" customHeight="1">
      <c r="A384" s="17"/>
    </row>
    <row r="385" spans="1:1" ht="15.75" customHeight="1">
      <c r="A385" s="17"/>
    </row>
    <row r="386" spans="1:1" ht="15.75" customHeight="1">
      <c r="A386" s="17"/>
    </row>
    <row r="387" spans="1:1" ht="15.75" customHeight="1">
      <c r="A387" s="17"/>
    </row>
    <row r="388" spans="1:1" ht="15.75" customHeight="1">
      <c r="A388" s="17"/>
    </row>
    <row r="389" spans="1:1" ht="15.75" customHeight="1">
      <c r="A389" s="17"/>
    </row>
    <row r="390" spans="1:1" ht="15.75" customHeight="1">
      <c r="A390" s="17"/>
    </row>
    <row r="391" spans="1:1" ht="15.75" customHeight="1">
      <c r="A391" s="17"/>
    </row>
    <row r="392" spans="1:1" ht="15.75" customHeight="1">
      <c r="A392" s="17"/>
    </row>
    <row r="393" spans="1:1" ht="15.75" customHeight="1">
      <c r="A393" s="17"/>
    </row>
    <row r="394" spans="1:1" ht="15.75" customHeight="1">
      <c r="A394" s="17"/>
    </row>
    <row r="395" spans="1:1" ht="15.75" customHeight="1">
      <c r="A395" s="17"/>
    </row>
    <row r="396" spans="1:1" ht="15.75" customHeight="1">
      <c r="A396" s="17"/>
    </row>
    <row r="397" spans="1:1" ht="15.75" customHeight="1">
      <c r="A397" s="17"/>
    </row>
    <row r="398" spans="1:1" ht="15.75" customHeight="1">
      <c r="A398" s="17"/>
    </row>
    <row r="399" spans="1:1" ht="15.75" customHeight="1">
      <c r="A399" s="17"/>
    </row>
    <row r="400" spans="1:1" ht="15.75" customHeight="1">
      <c r="A400" s="17"/>
    </row>
    <row r="401" spans="1:1" ht="15.75" customHeight="1">
      <c r="A401" s="17"/>
    </row>
    <row r="402" spans="1:1" ht="15.75" customHeight="1">
      <c r="A402" s="17"/>
    </row>
    <row r="403" spans="1:1" ht="15.75" customHeight="1">
      <c r="A403" s="17"/>
    </row>
    <row r="404" spans="1:1" ht="15.75" customHeight="1">
      <c r="A404" s="17"/>
    </row>
    <row r="405" spans="1:1" ht="15.75" customHeight="1">
      <c r="A405" s="17"/>
    </row>
    <row r="406" spans="1:1" ht="15.75" customHeight="1">
      <c r="A406" s="17"/>
    </row>
    <row r="407" spans="1:1" ht="15.75" customHeight="1">
      <c r="A407" s="17"/>
    </row>
    <row r="408" spans="1:1" ht="15.75" customHeight="1">
      <c r="A408" s="17"/>
    </row>
    <row r="409" spans="1:1" ht="15.75" customHeight="1">
      <c r="A409" s="17"/>
    </row>
    <row r="410" spans="1:1" ht="15.75" customHeight="1">
      <c r="A410" s="17"/>
    </row>
    <row r="411" spans="1:1" ht="15.75" customHeight="1">
      <c r="A411" s="17"/>
    </row>
    <row r="412" spans="1:1" ht="15.75" customHeight="1">
      <c r="A412" s="17"/>
    </row>
    <row r="413" spans="1:1" ht="15.75" customHeight="1">
      <c r="A413" s="17"/>
    </row>
    <row r="414" spans="1:1" ht="15.75" customHeight="1">
      <c r="A414" s="17"/>
    </row>
    <row r="415" spans="1:1" ht="15.75" customHeight="1">
      <c r="A415" s="17"/>
    </row>
    <row r="416" spans="1:1" ht="15.75" customHeight="1">
      <c r="A416" s="17"/>
    </row>
    <row r="417" spans="1:1" ht="15.75" customHeight="1">
      <c r="A417" s="17"/>
    </row>
    <row r="418" spans="1:1" ht="15.75" customHeight="1">
      <c r="A418" s="17"/>
    </row>
    <row r="419" spans="1:1" ht="15.75" customHeight="1">
      <c r="A419" s="17"/>
    </row>
    <row r="420" spans="1:1" ht="15.75" customHeight="1">
      <c r="A420" s="17"/>
    </row>
    <row r="421" spans="1:1" ht="15.75" customHeight="1">
      <c r="A421" s="17"/>
    </row>
    <row r="422" spans="1:1" ht="15.75" customHeight="1">
      <c r="A422" s="17"/>
    </row>
    <row r="423" spans="1:1" ht="15.75" customHeight="1">
      <c r="A423" s="17"/>
    </row>
    <row r="424" spans="1:1" ht="15.75" customHeight="1">
      <c r="A424" s="17"/>
    </row>
    <row r="425" spans="1:1" ht="15.75" customHeight="1">
      <c r="A425" s="17"/>
    </row>
    <row r="426" spans="1:1" ht="15.75" customHeight="1">
      <c r="A426" s="17"/>
    </row>
    <row r="427" spans="1:1" ht="15.75" customHeight="1">
      <c r="A427" s="17"/>
    </row>
    <row r="428" spans="1:1" ht="15.75" customHeight="1">
      <c r="A428" s="17"/>
    </row>
    <row r="429" spans="1:1" ht="15.75" customHeight="1">
      <c r="A429" s="17"/>
    </row>
    <row r="430" spans="1:1" ht="15.75" customHeight="1">
      <c r="A430" s="17"/>
    </row>
    <row r="431" spans="1:1" ht="15.75" customHeight="1">
      <c r="A431" s="17"/>
    </row>
    <row r="432" spans="1:1" ht="15.75" customHeight="1">
      <c r="A432" s="17"/>
    </row>
    <row r="433" spans="1:1" ht="15.75" customHeight="1">
      <c r="A433" s="17"/>
    </row>
    <row r="434" spans="1:1" ht="15.75" customHeight="1">
      <c r="A434" s="17"/>
    </row>
    <row r="435" spans="1:1" ht="15.75" customHeight="1">
      <c r="A435" s="17"/>
    </row>
    <row r="436" spans="1:1" ht="15.75" customHeight="1">
      <c r="A436" s="17"/>
    </row>
    <row r="437" spans="1:1" ht="15.75" customHeight="1">
      <c r="A437" s="17"/>
    </row>
    <row r="438" spans="1:1" ht="15.75" customHeight="1">
      <c r="A438" s="17"/>
    </row>
    <row r="439" spans="1:1" ht="15.75" customHeight="1">
      <c r="A439" s="17"/>
    </row>
    <row r="440" spans="1:1" ht="15.75" customHeight="1">
      <c r="A440" s="17"/>
    </row>
    <row r="441" spans="1:1" ht="15.75" customHeight="1">
      <c r="A441" s="17"/>
    </row>
    <row r="442" spans="1:1" ht="15.75" customHeight="1">
      <c r="A442" s="17"/>
    </row>
    <row r="443" spans="1:1" ht="15.75" customHeight="1">
      <c r="A443" s="17"/>
    </row>
    <row r="444" spans="1:1" ht="15.75" customHeight="1">
      <c r="A444" s="17"/>
    </row>
    <row r="445" spans="1:1" ht="15.75" customHeight="1">
      <c r="A445" s="17"/>
    </row>
    <row r="446" spans="1:1" ht="15.75" customHeight="1">
      <c r="A446" s="17"/>
    </row>
    <row r="447" spans="1:1" ht="15.75" customHeight="1">
      <c r="A447" s="17"/>
    </row>
    <row r="448" spans="1:1" ht="15.75" customHeight="1">
      <c r="A448" s="17"/>
    </row>
    <row r="449" spans="1:1" ht="15.75" customHeight="1">
      <c r="A449" s="17"/>
    </row>
    <row r="450" spans="1:1" ht="15.75" customHeight="1">
      <c r="A450" s="17"/>
    </row>
    <row r="451" spans="1:1" ht="15.75" customHeight="1">
      <c r="A451" s="17"/>
    </row>
    <row r="452" spans="1:1" ht="15.75" customHeight="1">
      <c r="A452" s="17"/>
    </row>
    <row r="453" spans="1:1" ht="15.75" customHeight="1">
      <c r="A453" s="17"/>
    </row>
    <row r="454" spans="1:1" ht="15.75" customHeight="1">
      <c r="A454" s="17"/>
    </row>
    <row r="455" spans="1:1" ht="15.75" customHeight="1">
      <c r="A455" s="17"/>
    </row>
    <row r="456" spans="1:1" ht="15.75" customHeight="1">
      <c r="A456" s="17"/>
    </row>
    <row r="457" spans="1:1" ht="15.75" customHeight="1">
      <c r="A457" s="17"/>
    </row>
    <row r="458" spans="1:1" ht="15.75" customHeight="1">
      <c r="A458" s="17"/>
    </row>
    <row r="459" spans="1:1" ht="15.75" customHeight="1">
      <c r="A459" s="17"/>
    </row>
    <row r="460" spans="1:1" ht="15.75" customHeight="1">
      <c r="A460" s="17"/>
    </row>
    <row r="461" spans="1:1" ht="15.75" customHeight="1">
      <c r="A461" s="17"/>
    </row>
    <row r="462" spans="1:1" ht="15.75" customHeight="1">
      <c r="A462" s="17"/>
    </row>
    <row r="463" spans="1:1" ht="15.75" customHeight="1">
      <c r="A463" s="17"/>
    </row>
    <row r="464" spans="1:1" ht="15.75" customHeight="1">
      <c r="A464" s="17"/>
    </row>
    <row r="465" spans="1:1" ht="15.75" customHeight="1">
      <c r="A465" s="17"/>
    </row>
    <row r="466" spans="1:1" ht="15.75" customHeight="1">
      <c r="A466" s="17"/>
    </row>
    <row r="467" spans="1:1" ht="15.75" customHeight="1">
      <c r="A467" s="17"/>
    </row>
    <row r="468" spans="1:1" ht="15.75" customHeight="1">
      <c r="A468" s="17"/>
    </row>
    <row r="469" spans="1:1" ht="15.75" customHeight="1">
      <c r="A469" s="17"/>
    </row>
    <row r="470" spans="1:1" ht="15.75" customHeight="1">
      <c r="A470" s="17"/>
    </row>
    <row r="471" spans="1:1" ht="15.75" customHeight="1">
      <c r="A471" s="17"/>
    </row>
    <row r="472" spans="1:1" ht="15.75" customHeight="1">
      <c r="A472" s="17"/>
    </row>
    <row r="473" spans="1:1" ht="15.75" customHeight="1">
      <c r="A473" s="17"/>
    </row>
    <row r="474" spans="1:1" ht="15.75" customHeight="1">
      <c r="A474" s="17"/>
    </row>
    <row r="475" spans="1:1" ht="15.75" customHeight="1">
      <c r="A475" s="17"/>
    </row>
    <row r="476" spans="1:1" ht="15.75" customHeight="1">
      <c r="A476" s="17"/>
    </row>
    <row r="477" spans="1:1" ht="15.75" customHeight="1">
      <c r="A477" s="17"/>
    </row>
    <row r="478" spans="1:1" ht="15.75" customHeight="1">
      <c r="A478" s="17"/>
    </row>
    <row r="479" spans="1:1" ht="15.75" customHeight="1">
      <c r="A479" s="17"/>
    </row>
    <row r="480" spans="1:1" ht="15.75" customHeight="1">
      <c r="A480" s="17"/>
    </row>
    <row r="481" spans="1:1" ht="15.75" customHeight="1">
      <c r="A481" s="17"/>
    </row>
    <row r="482" spans="1:1" ht="15.75" customHeight="1">
      <c r="A482" s="17"/>
    </row>
    <row r="483" spans="1:1" ht="15.75" customHeight="1">
      <c r="A483" s="17"/>
    </row>
    <row r="484" spans="1:1" ht="15.75" customHeight="1">
      <c r="A484" s="17"/>
    </row>
    <row r="485" spans="1:1" ht="15.75" customHeight="1">
      <c r="A485" s="17"/>
    </row>
    <row r="486" spans="1:1" ht="15.75" customHeight="1">
      <c r="A486" s="17"/>
    </row>
    <row r="487" spans="1:1" ht="15.75" customHeight="1">
      <c r="A487" s="17"/>
    </row>
    <row r="488" spans="1:1" ht="15.75" customHeight="1">
      <c r="A488" s="17"/>
    </row>
    <row r="489" spans="1:1" ht="15.75" customHeight="1">
      <c r="A489" s="17"/>
    </row>
    <row r="490" spans="1:1" ht="15.75" customHeight="1">
      <c r="A490" s="17"/>
    </row>
    <row r="491" spans="1:1" ht="15.75" customHeight="1">
      <c r="A491" s="17"/>
    </row>
    <row r="492" spans="1:1" ht="15.75" customHeight="1">
      <c r="A492" s="17"/>
    </row>
    <row r="493" spans="1:1" ht="15.75" customHeight="1">
      <c r="A493" s="17"/>
    </row>
    <row r="494" spans="1:1" ht="15.75" customHeight="1">
      <c r="A494" s="17"/>
    </row>
    <row r="495" spans="1:1" ht="15.75" customHeight="1">
      <c r="A495" s="17"/>
    </row>
    <row r="496" spans="1:1" ht="15.75" customHeight="1">
      <c r="A496" s="17"/>
    </row>
    <row r="497" spans="1:1" ht="15.75" customHeight="1">
      <c r="A497" s="17"/>
    </row>
    <row r="498" spans="1:1" ht="15.75" customHeight="1">
      <c r="A498" s="17"/>
    </row>
    <row r="499" spans="1:1" ht="15.75" customHeight="1">
      <c r="A499" s="17"/>
    </row>
    <row r="500" spans="1:1" ht="15.75" customHeight="1">
      <c r="A500" s="17"/>
    </row>
    <row r="501" spans="1:1" ht="15.75" customHeight="1">
      <c r="A501" s="17"/>
    </row>
    <row r="502" spans="1:1" ht="15.75" customHeight="1">
      <c r="A502" s="17"/>
    </row>
    <row r="503" spans="1:1" ht="15.75" customHeight="1">
      <c r="A503" s="17"/>
    </row>
    <row r="504" spans="1:1" ht="15.75" customHeight="1">
      <c r="A504" s="17"/>
    </row>
    <row r="505" spans="1:1" ht="15.75" customHeight="1">
      <c r="A505" s="17"/>
    </row>
    <row r="506" spans="1:1" ht="15.75" customHeight="1">
      <c r="A506" s="17"/>
    </row>
    <row r="507" spans="1:1" ht="15.75" customHeight="1">
      <c r="A507" s="17"/>
    </row>
    <row r="508" spans="1:1" ht="15.75" customHeight="1">
      <c r="A508" s="17"/>
    </row>
    <row r="509" spans="1:1" ht="15.75" customHeight="1">
      <c r="A509" s="17"/>
    </row>
    <row r="510" spans="1:1" ht="15.75" customHeight="1">
      <c r="A510" s="17"/>
    </row>
    <row r="511" spans="1:1" ht="15.75" customHeight="1">
      <c r="A511" s="17"/>
    </row>
    <row r="512" spans="1:1" ht="15.75" customHeight="1">
      <c r="A512" s="17"/>
    </row>
    <row r="513" spans="1:1" ht="15.75" customHeight="1">
      <c r="A513" s="17"/>
    </row>
    <row r="514" spans="1:1" ht="15.75" customHeight="1">
      <c r="A514" s="17"/>
    </row>
    <row r="515" spans="1:1" ht="15.75" customHeight="1">
      <c r="A515" s="17"/>
    </row>
    <row r="516" spans="1:1" ht="15.75" customHeight="1">
      <c r="A516" s="17"/>
    </row>
    <row r="517" spans="1:1" ht="15.75" customHeight="1">
      <c r="A517" s="17"/>
    </row>
    <row r="518" spans="1:1" ht="15.75" customHeight="1">
      <c r="A518" s="17"/>
    </row>
    <row r="519" spans="1:1" ht="15.75" customHeight="1">
      <c r="A519" s="17"/>
    </row>
    <row r="520" spans="1:1" ht="15.75" customHeight="1">
      <c r="A520" s="17"/>
    </row>
    <row r="521" spans="1:1" ht="15.75" customHeight="1">
      <c r="A521" s="17"/>
    </row>
    <row r="522" spans="1:1" ht="15.75" customHeight="1">
      <c r="A522" s="17"/>
    </row>
    <row r="523" spans="1:1" ht="15.75" customHeight="1">
      <c r="A523" s="17"/>
    </row>
    <row r="524" spans="1:1" ht="15.75" customHeight="1">
      <c r="A524" s="17"/>
    </row>
    <row r="525" spans="1:1" ht="15.75" customHeight="1">
      <c r="A525" s="17"/>
    </row>
    <row r="526" spans="1:1" ht="15.75" customHeight="1">
      <c r="A526" s="17"/>
    </row>
    <row r="527" spans="1:1" ht="15.75" customHeight="1">
      <c r="A527" s="17"/>
    </row>
    <row r="528" spans="1:1" ht="15.75" customHeight="1">
      <c r="A528" s="17"/>
    </row>
    <row r="529" spans="1:1" ht="15.75" customHeight="1">
      <c r="A529" s="17"/>
    </row>
    <row r="530" spans="1:1" ht="15.75" customHeight="1">
      <c r="A530" s="17"/>
    </row>
    <row r="531" spans="1:1" ht="15.75" customHeight="1">
      <c r="A531" s="17"/>
    </row>
    <row r="532" spans="1:1" ht="15.75" customHeight="1">
      <c r="A532" s="17"/>
    </row>
    <row r="533" spans="1:1" ht="15.75" customHeight="1">
      <c r="A533" s="17"/>
    </row>
    <row r="534" spans="1:1" ht="15.75" customHeight="1">
      <c r="A534" s="17"/>
    </row>
    <row r="535" spans="1:1" ht="15.75" customHeight="1">
      <c r="A535" s="17"/>
    </row>
    <row r="536" spans="1:1" ht="15.75" customHeight="1">
      <c r="A536" s="17"/>
    </row>
    <row r="537" spans="1:1" ht="15.75" customHeight="1">
      <c r="A537" s="17"/>
    </row>
    <row r="538" spans="1:1" ht="15.75" customHeight="1">
      <c r="A538" s="17"/>
    </row>
    <row r="539" spans="1:1" ht="15.75" customHeight="1">
      <c r="A539" s="17"/>
    </row>
    <row r="540" spans="1:1" ht="15.75" customHeight="1">
      <c r="A540" s="17"/>
    </row>
    <row r="541" spans="1:1" ht="15.75" customHeight="1">
      <c r="A541" s="17"/>
    </row>
    <row r="542" spans="1:1" ht="15.75" customHeight="1">
      <c r="A542" s="17"/>
    </row>
    <row r="543" spans="1:1" ht="15.75" customHeight="1">
      <c r="A543" s="17"/>
    </row>
    <row r="544" spans="1:1" ht="15.75" customHeight="1">
      <c r="A544" s="17"/>
    </row>
    <row r="545" spans="1:1" ht="15.75" customHeight="1">
      <c r="A545" s="17"/>
    </row>
    <row r="546" spans="1:1" ht="15.75" customHeight="1">
      <c r="A546" s="17"/>
    </row>
    <row r="547" spans="1:1" ht="15.75" customHeight="1">
      <c r="A547" s="17"/>
    </row>
    <row r="548" spans="1:1" ht="15.75" customHeight="1">
      <c r="A548" s="17"/>
    </row>
    <row r="549" spans="1:1" ht="15.75" customHeight="1">
      <c r="A549" s="17"/>
    </row>
    <row r="550" spans="1:1" ht="15.75" customHeight="1">
      <c r="A550" s="17"/>
    </row>
    <row r="551" spans="1:1" ht="15.75" customHeight="1">
      <c r="A551" s="17"/>
    </row>
    <row r="552" spans="1:1" ht="15.75" customHeight="1">
      <c r="A552" s="17"/>
    </row>
    <row r="553" spans="1:1" ht="15.75" customHeight="1">
      <c r="A553" s="17"/>
    </row>
    <row r="554" spans="1:1" ht="15.75" customHeight="1">
      <c r="A554" s="17"/>
    </row>
    <row r="555" spans="1:1" ht="15.75" customHeight="1">
      <c r="A555" s="17"/>
    </row>
    <row r="556" spans="1:1" ht="15.75" customHeight="1">
      <c r="A556" s="17"/>
    </row>
    <row r="557" spans="1:1" ht="15.75" customHeight="1">
      <c r="A557" s="17"/>
    </row>
    <row r="558" spans="1:1" ht="15.75" customHeight="1">
      <c r="A558" s="17"/>
    </row>
    <row r="559" spans="1:1" ht="15.75" customHeight="1">
      <c r="A559" s="17"/>
    </row>
    <row r="560" spans="1:1" ht="15.75" customHeight="1">
      <c r="A560" s="17"/>
    </row>
    <row r="561" spans="1:1" ht="15.75" customHeight="1">
      <c r="A561" s="17"/>
    </row>
    <row r="562" spans="1:1" ht="15.75" customHeight="1">
      <c r="A562" s="17"/>
    </row>
    <row r="563" spans="1:1" ht="15.75" customHeight="1">
      <c r="A563" s="17"/>
    </row>
    <row r="564" spans="1:1" ht="15.75" customHeight="1">
      <c r="A564" s="17"/>
    </row>
    <row r="565" spans="1:1" ht="15.75" customHeight="1">
      <c r="A565" s="17"/>
    </row>
    <row r="566" spans="1:1" ht="15.75" customHeight="1">
      <c r="A566" s="17"/>
    </row>
    <row r="567" spans="1:1" ht="15.75" customHeight="1">
      <c r="A567" s="17"/>
    </row>
    <row r="568" spans="1:1" ht="15.75" customHeight="1">
      <c r="A568" s="17"/>
    </row>
    <row r="569" spans="1:1" ht="15.75" customHeight="1">
      <c r="A569" s="17"/>
    </row>
    <row r="570" spans="1:1" ht="15.75" customHeight="1">
      <c r="A570" s="17"/>
    </row>
    <row r="571" spans="1:1" ht="15.75" customHeight="1">
      <c r="A571" s="17"/>
    </row>
    <row r="572" spans="1:1" ht="15.75" customHeight="1">
      <c r="A572" s="17"/>
    </row>
    <row r="573" spans="1:1" ht="15.75" customHeight="1">
      <c r="A573" s="17"/>
    </row>
    <row r="574" spans="1:1" ht="15.75" customHeight="1">
      <c r="A574" s="17"/>
    </row>
    <row r="575" spans="1:1" ht="15.75" customHeight="1">
      <c r="A575" s="17"/>
    </row>
    <row r="576" spans="1:1" ht="15.75" customHeight="1">
      <c r="A576" s="17"/>
    </row>
    <row r="577" spans="1:1" ht="15.75" customHeight="1">
      <c r="A577" s="17"/>
    </row>
    <row r="578" spans="1:1" ht="15.75" customHeight="1">
      <c r="A578" s="17"/>
    </row>
    <row r="579" spans="1:1" ht="15.75" customHeight="1">
      <c r="A579" s="17"/>
    </row>
    <row r="580" spans="1:1" ht="15.75" customHeight="1">
      <c r="A580" s="17"/>
    </row>
    <row r="581" spans="1:1" ht="15.75" customHeight="1">
      <c r="A581" s="17"/>
    </row>
    <row r="582" spans="1:1" ht="15.75" customHeight="1">
      <c r="A582" s="17"/>
    </row>
    <row r="583" spans="1:1" ht="15.75" customHeight="1">
      <c r="A583" s="17"/>
    </row>
    <row r="584" spans="1:1" ht="15.75" customHeight="1">
      <c r="A584" s="17"/>
    </row>
    <row r="585" spans="1:1" ht="15.75" customHeight="1">
      <c r="A585" s="17"/>
    </row>
    <row r="586" spans="1:1" ht="15.75" customHeight="1">
      <c r="A586" s="17"/>
    </row>
    <row r="587" spans="1:1" ht="15.75" customHeight="1">
      <c r="A587" s="17"/>
    </row>
    <row r="588" spans="1:1" ht="15.75" customHeight="1">
      <c r="A588" s="17"/>
    </row>
    <row r="589" spans="1:1" ht="15.75" customHeight="1">
      <c r="A589" s="17"/>
    </row>
    <row r="590" spans="1:1" ht="15.75" customHeight="1">
      <c r="A590" s="17"/>
    </row>
    <row r="591" spans="1:1" ht="15.75" customHeight="1">
      <c r="A591" s="17"/>
    </row>
    <row r="592" spans="1:1" ht="15.75" customHeight="1">
      <c r="A592" s="17"/>
    </row>
    <row r="593" spans="1:1" ht="15.75" customHeight="1">
      <c r="A593" s="17"/>
    </row>
    <row r="594" spans="1:1" ht="15.75" customHeight="1">
      <c r="A594" s="17"/>
    </row>
    <row r="595" spans="1:1" ht="15.75" customHeight="1">
      <c r="A595" s="17"/>
    </row>
    <row r="596" spans="1:1" ht="15.75" customHeight="1">
      <c r="A596" s="17"/>
    </row>
    <row r="597" spans="1:1" ht="15.75" customHeight="1">
      <c r="A597" s="17"/>
    </row>
    <row r="598" spans="1:1" ht="15.75" customHeight="1">
      <c r="A598" s="17"/>
    </row>
    <row r="599" spans="1:1" ht="15.75" customHeight="1">
      <c r="A599" s="17"/>
    </row>
    <row r="600" spans="1:1" ht="15.75" customHeight="1">
      <c r="A600" s="17"/>
    </row>
    <row r="601" spans="1:1" ht="15.75" customHeight="1">
      <c r="A601" s="17"/>
    </row>
    <row r="602" spans="1:1" ht="15.75" customHeight="1">
      <c r="A602" s="17"/>
    </row>
    <row r="603" spans="1:1" ht="15.75" customHeight="1">
      <c r="A603" s="17"/>
    </row>
    <row r="604" spans="1:1" ht="15.75" customHeight="1">
      <c r="A604" s="17"/>
    </row>
    <row r="605" spans="1:1" ht="15.75" customHeight="1">
      <c r="A605" s="17"/>
    </row>
    <row r="606" spans="1:1" ht="15.75" customHeight="1">
      <c r="A606" s="17"/>
    </row>
    <row r="607" spans="1:1" ht="15.75" customHeight="1">
      <c r="A607" s="17"/>
    </row>
    <row r="608" spans="1:1" ht="15.75" customHeight="1">
      <c r="A608" s="17"/>
    </row>
    <row r="609" spans="1:1" ht="15.75" customHeight="1">
      <c r="A609" s="17"/>
    </row>
    <row r="610" spans="1:1" ht="15.75" customHeight="1">
      <c r="A610" s="17"/>
    </row>
    <row r="611" spans="1:1" ht="15.75" customHeight="1">
      <c r="A611" s="17"/>
    </row>
    <row r="612" spans="1:1" ht="15.75" customHeight="1">
      <c r="A612" s="17"/>
    </row>
    <row r="613" spans="1:1" ht="15.75" customHeight="1">
      <c r="A613" s="17"/>
    </row>
    <row r="614" spans="1:1" ht="15.75" customHeight="1">
      <c r="A614" s="17"/>
    </row>
    <row r="615" spans="1:1" ht="15.75" customHeight="1">
      <c r="A615" s="17"/>
    </row>
    <row r="616" spans="1:1" ht="15.75" customHeight="1">
      <c r="A616" s="17"/>
    </row>
    <row r="617" spans="1:1" ht="15.75" customHeight="1">
      <c r="A617" s="17"/>
    </row>
    <row r="618" spans="1:1" ht="15.75" customHeight="1">
      <c r="A618" s="17"/>
    </row>
    <row r="619" spans="1:1" ht="15.75" customHeight="1">
      <c r="A619" s="17"/>
    </row>
    <row r="620" spans="1:1" ht="15.75" customHeight="1">
      <c r="A620" s="17"/>
    </row>
    <row r="621" spans="1:1" ht="15.75" customHeight="1">
      <c r="A621" s="17"/>
    </row>
    <row r="622" spans="1:1" ht="15.75" customHeight="1">
      <c r="A622" s="17"/>
    </row>
    <row r="623" spans="1:1" ht="15.75" customHeight="1">
      <c r="A623" s="17"/>
    </row>
    <row r="624" spans="1:1" ht="15.75" customHeight="1">
      <c r="A624" s="17"/>
    </row>
    <row r="625" spans="1:1" ht="15.75" customHeight="1">
      <c r="A625" s="17"/>
    </row>
    <row r="626" spans="1:1" ht="15.75" customHeight="1">
      <c r="A626" s="17"/>
    </row>
    <row r="627" spans="1:1" ht="15.75" customHeight="1">
      <c r="A627" s="17"/>
    </row>
    <row r="628" spans="1:1" ht="15.75" customHeight="1">
      <c r="A628" s="17"/>
    </row>
    <row r="629" spans="1:1" ht="15.75" customHeight="1">
      <c r="A629" s="17"/>
    </row>
    <row r="630" spans="1:1" ht="15.75" customHeight="1">
      <c r="A630" s="17"/>
    </row>
    <row r="631" spans="1:1" ht="15.75" customHeight="1">
      <c r="A631" s="17"/>
    </row>
    <row r="632" spans="1:1" ht="15.75" customHeight="1">
      <c r="A632" s="17"/>
    </row>
    <row r="633" spans="1:1" ht="15.75" customHeight="1">
      <c r="A633" s="17"/>
    </row>
    <row r="634" spans="1:1" ht="15.75" customHeight="1">
      <c r="A634" s="17"/>
    </row>
    <row r="635" spans="1:1" ht="15.75" customHeight="1">
      <c r="A635" s="17"/>
    </row>
    <row r="636" spans="1:1" ht="15.75" customHeight="1">
      <c r="A636" s="17"/>
    </row>
    <row r="637" spans="1:1" ht="15.75" customHeight="1">
      <c r="A637" s="17"/>
    </row>
    <row r="638" spans="1:1" ht="15.75" customHeight="1">
      <c r="A638" s="17"/>
    </row>
    <row r="639" spans="1:1" ht="15.75" customHeight="1">
      <c r="A639" s="17"/>
    </row>
    <row r="640" spans="1:1" ht="15.75" customHeight="1">
      <c r="A640" s="17"/>
    </row>
    <row r="641" spans="1:1" ht="15.75" customHeight="1">
      <c r="A641" s="17"/>
    </row>
    <row r="642" spans="1:1" ht="15.75" customHeight="1">
      <c r="A642" s="17"/>
    </row>
    <row r="643" spans="1:1" ht="15.75" customHeight="1">
      <c r="A643" s="17"/>
    </row>
    <row r="644" spans="1:1" ht="15.75" customHeight="1">
      <c r="A644" s="17"/>
    </row>
    <row r="645" spans="1:1" ht="15.75" customHeight="1">
      <c r="A645" s="17"/>
    </row>
    <row r="646" spans="1:1" ht="15.75" customHeight="1">
      <c r="A646" s="17"/>
    </row>
    <row r="647" spans="1:1" ht="15.75" customHeight="1">
      <c r="A647" s="17"/>
    </row>
    <row r="648" spans="1:1" ht="15.75" customHeight="1">
      <c r="A648" s="17"/>
    </row>
    <row r="649" spans="1:1" ht="15.75" customHeight="1">
      <c r="A649" s="17"/>
    </row>
    <row r="650" spans="1:1" ht="15.75" customHeight="1">
      <c r="A650" s="17"/>
    </row>
    <row r="651" spans="1:1" ht="15.75" customHeight="1">
      <c r="A651" s="17"/>
    </row>
    <row r="652" spans="1:1" ht="15.75" customHeight="1">
      <c r="A652" s="17"/>
    </row>
    <row r="653" spans="1:1" ht="15.75" customHeight="1">
      <c r="A653" s="17"/>
    </row>
    <row r="654" spans="1:1" ht="15.75" customHeight="1">
      <c r="A654" s="17"/>
    </row>
    <row r="655" spans="1:1" ht="15.75" customHeight="1">
      <c r="A655" s="17"/>
    </row>
    <row r="656" spans="1:1" ht="15.75" customHeight="1">
      <c r="A656" s="17"/>
    </row>
    <row r="657" spans="1:1" ht="15.75" customHeight="1">
      <c r="A657" s="17"/>
    </row>
    <row r="658" spans="1:1" ht="15.75" customHeight="1">
      <c r="A658" s="17"/>
    </row>
    <row r="659" spans="1:1" ht="15.75" customHeight="1">
      <c r="A659" s="17"/>
    </row>
    <row r="660" spans="1:1" ht="15.75" customHeight="1">
      <c r="A660" s="17"/>
    </row>
    <row r="661" spans="1:1" ht="15.75" customHeight="1">
      <c r="A661" s="17"/>
    </row>
    <row r="662" spans="1:1" ht="15.75" customHeight="1">
      <c r="A662" s="17"/>
    </row>
    <row r="663" spans="1:1" ht="15.75" customHeight="1">
      <c r="A663" s="17"/>
    </row>
    <row r="664" spans="1:1" ht="15.75" customHeight="1">
      <c r="A664" s="17"/>
    </row>
    <row r="665" spans="1:1" ht="15.75" customHeight="1">
      <c r="A665" s="17"/>
    </row>
    <row r="666" spans="1:1" ht="15.75" customHeight="1">
      <c r="A666" s="17"/>
    </row>
    <row r="667" spans="1:1" ht="15.75" customHeight="1">
      <c r="A667" s="17"/>
    </row>
    <row r="668" spans="1:1" ht="15.75" customHeight="1">
      <c r="A668" s="17"/>
    </row>
    <row r="669" spans="1:1" ht="15.75" customHeight="1">
      <c r="A669" s="17"/>
    </row>
    <row r="670" spans="1:1" ht="15.75" customHeight="1">
      <c r="A670" s="17"/>
    </row>
    <row r="671" spans="1:1" ht="15.75" customHeight="1">
      <c r="A671" s="17"/>
    </row>
    <row r="672" spans="1:1" ht="15.75" customHeight="1">
      <c r="A672" s="17"/>
    </row>
    <row r="673" spans="1:1" ht="15.75" customHeight="1">
      <c r="A673" s="17"/>
    </row>
    <row r="674" spans="1:1" ht="15.75" customHeight="1">
      <c r="A674" s="17"/>
    </row>
    <row r="675" spans="1:1" ht="15.75" customHeight="1">
      <c r="A675" s="17"/>
    </row>
    <row r="676" spans="1:1" ht="15.75" customHeight="1">
      <c r="A676" s="17"/>
    </row>
    <row r="677" spans="1:1" ht="15.75" customHeight="1">
      <c r="A677" s="17"/>
    </row>
    <row r="678" spans="1:1" ht="15.75" customHeight="1">
      <c r="A678" s="17"/>
    </row>
    <row r="679" spans="1:1" ht="15.75" customHeight="1">
      <c r="A679" s="17"/>
    </row>
    <row r="680" spans="1:1" ht="15.75" customHeight="1">
      <c r="A680" s="17"/>
    </row>
    <row r="681" spans="1:1" ht="15.75" customHeight="1">
      <c r="A681" s="17"/>
    </row>
    <row r="682" spans="1:1" ht="15.75" customHeight="1">
      <c r="A682" s="17"/>
    </row>
    <row r="683" spans="1:1" ht="15.75" customHeight="1">
      <c r="A683" s="17"/>
    </row>
    <row r="684" spans="1:1" ht="15.75" customHeight="1">
      <c r="A684" s="17"/>
    </row>
    <row r="685" spans="1:1" ht="15.75" customHeight="1">
      <c r="A685" s="17"/>
    </row>
    <row r="686" spans="1:1" ht="15.75" customHeight="1">
      <c r="A686" s="17"/>
    </row>
    <row r="687" spans="1:1" ht="15.75" customHeight="1">
      <c r="A687" s="17"/>
    </row>
    <row r="688" spans="1:1" ht="15.75" customHeight="1">
      <c r="A688" s="17"/>
    </row>
    <row r="689" spans="1:1" ht="15.75" customHeight="1">
      <c r="A689" s="17"/>
    </row>
    <row r="690" spans="1:1" ht="15.75" customHeight="1">
      <c r="A690" s="17"/>
    </row>
    <row r="691" spans="1:1" ht="15.75" customHeight="1">
      <c r="A691" s="17"/>
    </row>
    <row r="692" spans="1:1" ht="15.75" customHeight="1">
      <c r="A692" s="17"/>
    </row>
    <row r="693" spans="1:1" ht="15.75" customHeight="1">
      <c r="A693" s="17"/>
    </row>
    <row r="694" spans="1:1" ht="15.75" customHeight="1">
      <c r="A694" s="17"/>
    </row>
    <row r="695" spans="1:1" ht="15.75" customHeight="1">
      <c r="A695" s="17"/>
    </row>
    <row r="696" spans="1:1" ht="15.75" customHeight="1">
      <c r="A696" s="17"/>
    </row>
    <row r="697" spans="1:1" ht="15.75" customHeight="1">
      <c r="A697" s="17"/>
    </row>
    <row r="698" spans="1:1" ht="15.75" customHeight="1">
      <c r="A698" s="17"/>
    </row>
    <row r="699" spans="1:1" ht="15.75" customHeight="1">
      <c r="A699" s="17"/>
    </row>
    <row r="700" spans="1:1" ht="15.75" customHeight="1">
      <c r="A700" s="17"/>
    </row>
    <row r="701" spans="1:1" ht="15.75" customHeight="1">
      <c r="A701" s="17"/>
    </row>
    <row r="702" spans="1:1" ht="15.75" customHeight="1">
      <c r="A702" s="17"/>
    </row>
    <row r="703" spans="1:1" ht="15.75" customHeight="1">
      <c r="A703" s="17"/>
    </row>
    <row r="704" spans="1:1" ht="15.75" customHeight="1">
      <c r="A704" s="17"/>
    </row>
    <row r="705" spans="1:1" ht="15.75" customHeight="1">
      <c r="A705" s="17"/>
    </row>
    <row r="706" spans="1:1" ht="15.75" customHeight="1">
      <c r="A706" s="17"/>
    </row>
    <row r="707" spans="1:1" ht="15.75" customHeight="1">
      <c r="A707" s="17"/>
    </row>
    <row r="708" spans="1:1" ht="15.75" customHeight="1">
      <c r="A708" s="17"/>
    </row>
    <row r="709" spans="1:1" ht="15.75" customHeight="1">
      <c r="A709" s="17"/>
    </row>
    <row r="710" spans="1:1" ht="15.75" customHeight="1">
      <c r="A710" s="17"/>
    </row>
    <row r="711" spans="1:1" ht="15.75" customHeight="1">
      <c r="A711" s="17"/>
    </row>
    <row r="712" spans="1:1" ht="15.75" customHeight="1">
      <c r="A712" s="17"/>
    </row>
    <row r="713" spans="1:1" ht="15.75" customHeight="1">
      <c r="A713" s="17"/>
    </row>
    <row r="714" spans="1:1" ht="15.75" customHeight="1">
      <c r="A714" s="17"/>
    </row>
    <row r="715" spans="1:1" ht="15.75" customHeight="1">
      <c r="A715" s="17"/>
    </row>
    <row r="716" spans="1:1" ht="15.75" customHeight="1">
      <c r="A716" s="17"/>
    </row>
    <row r="717" spans="1:1" ht="15.75" customHeight="1">
      <c r="A717" s="17"/>
    </row>
    <row r="718" spans="1:1" ht="15.75" customHeight="1">
      <c r="A718" s="17"/>
    </row>
    <row r="719" spans="1:1" ht="15.75" customHeight="1">
      <c r="A719" s="17"/>
    </row>
    <row r="720" spans="1:1" ht="15.75" customHeight="1">
      <c r="A720" s="17"/>
    </row>
    <row r="721" spans="1:1" ht="15.75" customHeight="1">
      <c r="A721" s="17"/>
    </row>
    <row r="722" spans="1:1" ht="15.75" customHeight="1">
      <c r="A722" s="17"/>
    </row>
    <row r="723" spans="1:1" ht="15.75" customHeight="1">
      <c r="A723" s="17"/>
    </row>
    <row r="724" spans="1:1" ht="15.75" customHeight="1">
      <c r="A724" s="17"/>
    </row>
    <row r="725" spans="1:1" ht="15.75" customHeight="1">
      <c r="A725" s="17"/>
    </row>
    <row r="726" spans="1:1" ht="15.75" customHeight="1">
      <c r="A726" s="17"/>
    </row>
    <row r="727" spans="1:1" ht="15.75" customHeight="1">
      <c r="A727" s="17"/>
    </row>
    <row r="728" spans="1:1" ht="15.75" customHeight="1">
      <c r="A728" s="17"/>
    </row>
    <row r="729" spans="1:1" ht="15.75" customHeight="1">
      <c r="A729" s="17"/>
    </row>
    <row r="730" spans="1:1" ht="15.75" customHeight="1">
      <c r="A730" s="17"/>
    </row>
    <row r="731" spans="1:1" ht="15.75" customHeight="1">
      <c r="A731" s="17"/>
    </row>
    <row r="732" spans="1:1" ht="15.75" customHeight="1">
      <c r="A732" s="17"/>
    </row>
    <row r="733" spans="1:1" ht="15.75" customHeight="1">
      <c r="A733" s="17"/>
    </row>
    <row r="734" spans="1:1" ht="15.75" customHeight="1">
      <c r="A734" s="17"/>
    </row>
    <row r="735" spans="1:1" ht="15.75" customHeight="1">
      <c r="A735" s="17"/>
    </row>
    <row r="736" spans="1:1" ht="15.75" customHeight="1">
      <c r="A736" s="17"/>
    </row>
    <row r="737" spans="1:1" ht="15.75" customHeight="1">
      <c r="A737" s="17"/>
    </row>
    <row r="738" spans="1:1" ht="15.75" customHeight="1">
      <c r="A738" s="17"/>
    </row>
    <row r="739" spans="1:1" ht="15.75" customHeight="1">
      <c r="A739" s="17"/>
    </row>
    <row r="740" spans="1:1" ht="15.75" customHeight="1">
      <c r="A740" s="17"/>
    </row>
    <row r="741" spans="1:1" ht="15.75" customHeight="1">
      <c r="A741" s="17"/>
    </row>
    <row r="742" spans="1:1" ht="15.75" customHeight="1">
      <c r="A742" s="17"/>
    </row>
    <row r="743" spans="1:1" ht="15.75" customHeight="1">
      <c r="A743" s="17"/>
    </row>
    <row r="744" spans="1:1" ht="15.75" customHeight="1">
      <c r="A744" s="17"/>
    </row>
    <row r="745" spans="1:1" ht="15.75" customHeight="1">
      <c r="A745" s="17"/>
    </row>
    <row r="746" spans="1:1" ht="15.75" customHeight="1">
      <c r="A746" s="17"/>
    </row>
    <row r="747" spans="1:1" ht="15.75" customHeight="1">
      <c r="A747" s="17"/>
    </row>
    <row r="748" spans="1:1" ht="15.75" customHeight="1">
      <c r="A748" s="17"/>
    </row>
    <row r="749" spans="1:1" ht="15.75" customHeight="1">
      <c r="A749" s="17"/>
    </row>
    <row r="750" spans="1:1" ht="15.75" customHeight="1">
      <c r="A750" s="17"/>
    </row>
    <row r="751" spans="1:1" ht="15.75" customHeight="1">
      <c r="A751" s="17"/>
    </row>
    <row r="752" spans="1:1" ht="15.75" customHeight="1">
      <c r="A752" s="17"/>
    </row>
    <row r="753" spans="1:1" ht="15.75" customHeight="1">
      <c r="A753" s="17"/>
    </row>
    <row r="754" spans="1:1" ht="15.75" customHeight="1">
      <c r="A754" s="17"/>
    </row>
    <row r="755" spans="1:1" ht="15.75" customHeight="1">
      <c r="A755" s="17"/>
    </row>
    <row r="756" spans="1:1" ht="15.75" customHeight="1">
      <c r="A756" s="17"/>
    </row>
    <row r="757" spans="1:1" ht="15.75" customHeight="1">
      <c r="A757" s="17"/>
    </row>
    <row r="758" spans="1:1" ht="15.75" customHeight="1">
      <c r="A758" s="17"/>
    </row>
    <row r="759" spans="1:1" ht="15.75" customHeight="1">
      <c r="A759" s="17"/>
    </row>
    <row r="760" spans="1:1" ht="15.75" customHeight="1">
      <c r="A760" s="17"/>
    </row>
    <row r="761" spans="1:1" ht="15.75" customHeight="1">
      <c r="A761" s="17"/>
    </row>
    <row r="762" spans="1:1" ht="15.75" customHeight="1">
      <c r="A762" s="17"/>
    </row>
    <row r="763" spans="1:1" ht="15.75" customHeight="1">
      <c r="A763" s="17"/>
    </row>
    <row r="764" spans="1:1" ht="15.75" customHeight="1">
      <c r="A764" s="17"/>
    </row>
    <row r="765" spans="1:1" ht="15.75" customHeight="1">
      <c r="A765" s="17"/>
    </row>
    <row r="766" spans="1:1" ht="15.75" customHeight="1">
      <c r="A766" s="17"/>
    </row>
    <row r="767" spans="1:1" ht="15.75" customHeight="1">
      <c r="A767" s="17"/>
    </row>
    <row r="768" spans="1:1" ht="15.75" customHeight="1">
      <c r="A768" s="17"/>
    </row>
    <row r="769" spans="1:1" ht="15.75" customHeight="1">
      <c r="A769" s="17"/>
    </row>
    <row r="770" spans="1:1" ht="15.75" customHeight="1">
      <c r="A770" s="17"/>
    </row>
    <row r="771" spans="1:1" ht="15.75" customHeight="1">
      <c r="A771" s="17"/>
    </row>
    <row r="772" spans="1:1" ht="15.75" customHeight="1">
      <c r="A772" s="17"/>
    </row>
    <row r="773" spans="1:1" ht="15.75" customHeight="1">
      <c r="A773" s="17"/>
    </row>
    <row r="774" spans="1:1" ht="15.75" customHeight="1">
      <c r="A774" s="17"/>
    </row>
    <row r="775" spans="1:1" ht="15.75" customHeight="1">
      <c r="A775" s="17"/>
    </row>
    <row r="776" spans="1:1" ht="15.75" customHeight="1">
      <c r="A776" s="17"/>
    </row>
    <row r="777" spans="1:1" ht="15.75" customHeight="1">
      <c r="A777" s="17"/>
    </row>
    <row r="778" spans="1:1" ht="15.75" customHeight="1">
      <c r="A778" s="17"/>
    </row>
    <row r="779" spans="1:1" ht="15.75" customHeight="1">
      <c r="A779" s="17"/>
    </row>
    <row r="780" spans="1:1" ht="15.75" customHeight="1">
      <c r="A780" s="17"/>
    </row>
    <row r="781" spans="1:1" ht="15.75" customHeight="1">
      <c r="A781" s="17"/>
    </row>
    <row r="782" spans="1:1" ht="15.75" customHeight="1">
      <c r="A782" s="17"/>
    </row>
    <row r="783" spans="1:1" ht="15.75" customHeight="1">
      <c r="A783" s="17"/>
    </row>
    <row r="784" spans="1:1" ht="15.75" customHeight="1">
      <c r="A784" s="17"/>
    </row>
    <row r="785" spans="1:1" ht="15.75" customHeight="1">
      <c r="A785" s="17"/>
    </row>
    <row r="786" spans="1:1" ht="15.75" customHeight="1">
      <c r="A786" s="17"/>
    </row>
    <row r="787" spans="1:1" ht="15.75" customHeight="1">
      <c r="A787" s="17"/>
    </row>
    <row r="788" spans="1:1" ht="15.75" customHeight="1">
      <c r="A788" s="17"/>
    </row>
    <row r="789" spans="1:1" ht="15.75" customHeight="1">
      <c r="A789" s="17"/>
    </row>
    <row r="790" spans="1:1" ht="15.75" customHeight="1">
      <c r="A790" s="17"/>
    </row>
    <row r="791" spans="1:1" ht="15.75" customHeight="1">
      <c r="A791" s="17"/>
    </row>
    <row r="792" spans="1:1" ht="15.75" customHeight="1">
      <c r="A792" s="17"/>
    </row>
    <row r="793" spans="1:1" ht="15.75" customHeight="1">
      <c r="A793" s="17"/>
    </row>
    <row r="794" spans="1:1" ht="15.75" customHeight="1">
      <c r="A794" s="17"/>
    </row>
    <row r="795" spans="1:1" ht="15.75" customHeight="1">
      <c r="A795" s="17"/>
    </row>
    <row r="796" spans="1:1" ht="15.75" customHeight="1">
      <c r="A796" s="17"/>
    </row>
    <row r="797" spans="1:1" ht="15.75" customHeight="1">
      <c r="A797" s="17"/>
    </row>
    <row r="798" spans="1:1" ht="15.75" customHeight="1">
      <c r="A798" s="17"/>
    </row>
    <row r="799" spans="1:1" ht="15.75" customHeight="1">
      <c r="A799" s="17"/>
    </row>
    <row r="800" spans="1:1" ht="15.75" customHeight="1">
      <c r="A800" s="17"/>
    </row>
    <row r="801" spans="1:1" ht="15.75" customHeight="1">
      <c r="A801" s="17"/>
    </row>
    <row r="802" spans="1:1" ht="15.75" customHeight="1">
      <c r="A802" s="17"/>
    </row>
    <row r="803" spans="1:1" ht="15.75" customHeight="1">
      <c r="A803" s="17"/>
    </row>
    <row r="804" spans="1:1" ht="15.75" customHeight="1">
      <c r="A804" s="17"/>
    </row>
    <row r="805" spans="1:1" ht="15.75" customHeight="1">
      <c r="A805" s="17"/>
    </row>
    <row r="806" spans="1:1" ht="15.75" customHeight="1">
      <c r="A806" s="17"/>
    </row>
    <row r="807" spans="1:1" ht="15.75" customHeight="1">
      <c r="A807" s="17"/>
    </row>
    <row r="808" spans="1:1" ht="15.75" customHeight="1">
      <c r="A808" s="17"/>
    </row>
    <row r="809" spans="1:1" ht="15.75" customHeight="1">
      <c r="A809" s="17"/>
    </row>
    <row r="810" spans="1:1" ht="15.75" customHeight="1">
      <c r="A810" s="17"/>
    </row>
    <row r="811" spans="1:1" ht="15.75" customHeight="1">
      <c r="A811" s="17"/>
    </row>
    <row r="812" spans="1:1" ht="15.75" customHeight="1">
      <c r="A812" s="17"/>
    </row>
    <row r="813" spans="1:1" ht="15.75" customHeight="1">
      <c r="A813" s="17"/>
    </row>
    <row r="814" spans="1:1" ht="15.75" customHeight="1">
      <c r="A814" s="17"/>
    </row>
    <row r="815" spans="1:1" ht="15.75" customHeight="1">
      <c r="A815" s="17"/>
    </row>
    <row r="816" spans="1:1" ht="15.75" customHeight="1">
      <c r="A816" s="17"/>
    </row>
    <row r="817" spans="1:1" ht="15.75" customHeight="1">
      <c r="A817" s="17"/>
    </row>
    <row r="818" spans="1:1" ht="15.75" customHeight="1">
      <c r="A818" s="17"/>
    </row>
    <row r="819" spans="1:1" ht="15.75" customHeight="1">
      <c r="A819" s="17"/>
    </row>
    <row r="820" spans="1:1" ht="15.75" customHeight="1">
      <c r="A820" s="17"/>
    </row>
    <row r="821" spans="1:1" ht="15.75" customHeight="1">
      <c r="A821" s="17"/>
    </row>
    <row r="822" spans="1:1" ht="15.75" customHeight="1">
      <c r="A822" s="17"/>
    </row>
    <row r="823" spans="1:1" ht="15.75" customHeight="1">
      <c r="A823" s="17"/>
    </row>
    <row r="824" spans="1:1" ht="15.75" customHeight="1">
      <c r="A824" s="17"/>
    </row>
    <row r="825" spans="1:1" ht="15.75" customHeight="1">
      <c r="A825" s="17"/>
    </row>
    <row r="826" spans="1:1" ht="15.75" customHeight="1">
      <c r="A826" s="17"/>
    </row>
    <row r="827" spans="1:1" ht="15.75" customHeight="1">
      <c r="A827" s="17"/>
    </row>
    <row r="828" spans="1:1" ht="15.75" customHeight="1">
      <c r="A828" s="17"/>
    </row>
    <row r="829" spans="1:1" ht="15.75" customHeight="1">
      <c r="A829" s="17"/>
    </row>
    <row r="830" spans="1:1" ht="15.75" customHeight="1">
      <c r="A830" s="17"/>
    </row>
    <row r="831" spans="1:1" ht="15.75" customHeight="1">
      <c r="A831" s="17"/>
    </row>
    <row r="832" spans="1:1" ht="15.75" customHeight="1">
      <c r="A832" s="17"/>
    </row>
    <row r="833" spans="1:1" ht="15.75" customHeight="1">
      <c r="A833" s="17"/>
    </row>
    <row r="834" spans="1:1" ht="15.75" customHeight="1">
      <c r="A834" s="17"/>
    </row>
    <row r="835" spans="1:1" ht="15.75" customHeight="1">
      <c r="A835" s="17"/>
    </row>
    <row r="836" spans="1:1" ht="15.75" customHeight="1">
      <c r="A836" s="17"/>
    </row>
    <row r="837" spans="1:1" ht="15.75" customHeight="1">
      <c r="A837" s="17"/>
    </row>
    <row r="838" spans="1:1" ht="15.75" customHeight="1">
      <c r="A838" s="17"/>
    </row>
    <row r="839" spans="1:1" ht="15.75" customHeight="1">
      <c r="A839" s="17"/>
    </row>
    <row r="840" spans="1:1" ht="15.75" customHeight="1">
      <c r="A840" s="17"/>
    </row>
    <row r="841" spans="1:1" ht="15.75" customHeight="1">
      <c r="A841" s="17"/>
    </row>
    <row r="842" spans="1:1" ht="15.75" customHeight="1">
      <c r="A842" s="17"/>
    </row>
    <row r="843" spans="1:1" ht="15.75" customHeight="1">
      <c r="A843" s="17"/>
    </row>
    <row r="844" spans="1:1" ht="15.75" customHeight="1">
      <c r="A844" s="17"/>
    </row>
    <row r="845" spans="1:1" ht="15.75" customHeight="1">
      <c r="A845" s="17"/>
    </row>
    <row r="846" spans="1:1" ht="15.75" customHeight="1">
      <c r="A846" s="17"/>
    </row>
    <row r="847" spans="1:1" ht="15.75" customHeight="1">
      <c r="A847" s="17"/>
    </row>
    <row r="848" spans="1:1" ht="15.75" customHeight="1">
      <c r="A848" s="17"/>
    </row>
    <row r="849" spans="1:1" ht="15.75" customHeight="1">
      <c r="A849" s="17"/>
    </row>
    <row r="850" spans="1:1" ht="15.75" customHeight="1">
      <c r="A850" s="17"/>
    </row>
    <row r="851" spans="1:1" ht="15.75" customHeight="1">
      <c r="A851" s="17"/>
    </row>
    <row r="852" spans="1:1" ht="15.75" customHeight="1">
      <c r="A852" s="17"/>
    </row>
    <row r="853" spans="1:1" ht="15.75" customHeight="1">
      <c r="A853" s="17"/>
    </row>
    <row r="854" spans="1:1" ht="15.75" customHeight="1">
      <c r="A854" s="17"/>
    </row>
    <row r="855" spans="1:1" ht="15.75" customHeight="1">
      <c r="A855" s="17"/>
    </row>
    <row r="856" spans="1:1" ht="15.75" customHeight="1">
      <c r="A856" s="17"/>
    </row>
    <row r="857" spans="1:1" ht="15.75" customHeight="1">
      <c r="A857" s="17"/>
    </row>
    <row r="858" spans="1:1" ht="15.75" customHeight="1">
      <c r="A858" s="17"/>
    </row>
    <row r="859" spans="1:1" ht="15.75" customHeight="1">
      <c r="A859" s="17"/>
    </row>
    <row r="860" spans="1:1" ht="15.75" customHeight="1">
      <c r="A860" s="17"/>
    </row>
    <row r="861" spans="1:1" ht="15.75" customHeight="1">
      <c r="A861" s="17"/>
    </row>
    <row r="862" spans="1:1" ht="15.75" customHeight="1">
      <c r="A862" s="17"/>
    </row>
    <row r="863" spans="1:1" ht="15.75" customHeight="1">
      <c r="A863" s="17"/>
    </row>
    <row r="864" spans="1:1" ht="15.75" customHeight="1">
      <c r="A864" s="17"/>
    </row>
    <row r="865" spans="1:1" ht="15.75" customHeight="1">
      <c r="A865" s="17"/>
    </row>
    <row r="866" spans="1:1" ht="15.75" customHeight="1">
      <c r="A866" s="17"/>
    </row>
    <row r="867" spans="1:1" ht="15.75" customHeight="1">
      <c r="A867" s="17"/>
    </row>
    <row r="868" spans="1:1" ht="15.75" customHeight="1">
      <c r="A868" s="17"/>
    </row>
    <row r="869" spans="1:1" ht="15.75" customHeight="1">
      <c r="A869" s="17"/>
    </row>
    <row r="870" spans="1:1" ht="15.75" customHeight="1">
      <c r="A870" s="17"/>
    </row>
    <row r="871" spans="1:1" ht="15.75" customHeight="1">
      <c r="A871" s="17"/>
    </row>
    <row r="872" spans="1:1" ht="15.75" customHeight="1">
      <c r="A872" s="17"/>
    </row>
    <row r="873" spans="1:1" ht="15.75" customHeight="1">
      <c r="A873" s="17"/>
    </row>
    <row r="874" spans="1:1" ht="15.75" customHeight="1">
      <c r="A874" s="17"/>
    </row>
    <row r="875" spans="1:1" ht="15.75" customHeight="1">
      <c r="A875" s="17"/>
    </row>
    <row r="876" spans="1:1" ht="15.75" customHeight="1">
      <c r="A876" s="17"/>
    </row>
    <row r="877" spans="1:1" ht="15.75" customHeight="1">
      <c r="A877" s="17"/>
    </row>
    <row r="878" spans="1:1" ht="15.75" customHeight="1">
      <c r="A878" s="17"/>
    </row>
    <row r="879" spans="1:1" ht="15.75" customHeight="1">
      <c r="A879" s="17"/>
    </row>
    <row r="880" spans="1:1" ht="15.75" customHeight="1">
      <c r="A880" s="17"/>
    </row>
    <row r="881" spans="1:1" ht="15.75" customHeight="1">
      <c r="A881" s="17"/>
    </row>
    <row r="882" spans="1:1" ht="15.75" customHeight="1">
      <c r="A882" s="17"/>
    </row>
    <row r="883" spans="1:1" ht="15.75" customHeight="1">
      <c r="A883" s="17"/>
    </row>
    <row r="884" spans="1:1" ht="15.75" customHeight="1">
      <c r="A884" s="17"/>
    </row>
    <row r="885" spans="1:1" ht="15.75" customHeight="1">
      <c r="A885" s="17"/>
    </row>
    <row r="886" spans="1:1" ht="15.75" customHeight="1">
      <c r="A886" s="17"/>
    </row>
    <row r="887" spans="1:1" ht="15.75" customHeight="1">
      <c r="A887" s="17"/>
    </row>
    <row r="888" spans="1:1" ht="15.75" customHeight="1">
      <c r="A888" s="17"/>
    </row>
    <row r="889" spans="1:1" ht="15.75" customHeight="1">
      <c r="A889" s="17"/>
    </row>
    <row r="890" spans="1:1" ht="15.75" customHeight="1">
      <c r="A890" s="17"/>
    </row>
    <row r="891" spans="1:1" ht="15.75" customHeight="1">
      <c r="A891" s="17"/>
    </row>
    <row r="892" spans="1:1" ht="15.75" customHeight="1">
      <c r="A892" s="17"/>
    </row>
    <row r="893" spans="1:1" ht="15.75" customHeight="1">
      <c r="A893" s="17"/>
    </row>
    <row r="894" spans="1:1" ht="15.75" customHeight="1">
      <c r="A894" s="17"/>
    </row>
    <row r="895" spans="1:1" ht="15.75" customHeight="1">
      <c r="A895" s="17"/>
    </row>
    <row r="896" spans="1:1" ht="15.75" customHeight="1">
      <c r="A896" s="17"/>
    </row>
    <row r="897" spans="1:1" ht="15.75" customHeight="1">
      <c r="A897" s="17"/>
    </row>
    <row r="898" spans="1:1" ht="15.75" customHeight="1">
      <c r="A898" s="17"/>
    </row>
    <row r="899" spans="1:1" ht="15.75" customHeight="1">
      <c r="A899" s="17"/>
    </row>
    <row r="900" spans="1:1" ht="15.75" customHeight="1">
      <c r="A900" s="17"/>
    </row>
    <row r="901" spans="1:1" ht="15.75" customHeight="1">
      <c r="A901" s="17"/>
    </row>
    <row r="902" spans="1:1" ht="15.75" customHeight="1">
      <c r="A902" s="17"/>
    </row>
    <row r="903" spans="1:1" ht="15.75" customHeight="1">
      <c r="A903" s="17"/>
    </row>
    <row r="904" spans="1:1" ht="15.75" customHeight="1">
      <c r="A904" s="17"/>
    </row>
    <row r="905" spans="1:1" ht="15.75" customHeight="1">
      <c r="A905" s="17"/>
    </row>
    <row r="906" spans="1:1" ht="15.75" customHeight="1">
      <c r="A906" s="17"/>
    </row>
    <row r="907" spans="1:1" ht="15.75" customHeight="1">
      <c r="A907" s="17"/>
    </row>
    <row r="908" spans="1:1" ht="15.75" customHeight="1">
      <c r="A908" s="17"/>
    </row>
    <row r="909" spans="1:1" ht="15.75" customHeight="1">
      <c r="A909" s="17"/>
    </row>
    <row r="910" spans="1:1" ht="15.75" customHeight="1">
      <c r="A910" s="17"/>
    </row>
    <row r="911" spans="1:1" ht="15.75" customHeight="1">
      <c r="A911" s="17"/>
    </row>
    <row r="912" spans="1:1" ht="15.75" customHeight="1">
      <c r="A912" s="17"/>
    </row>
    <row r="913" spans="1:1" ht="15.75" customHeight="1">
      <c r="A913" s="17"/>
    </row>
    <row r="914" spans="1:1" ht="15.75" customHeight="1">
      <c r="A914" s="17"/>
    </row>
    <row r="915" spans="1:1" ht="15.75" customHeight="1">
      <c r="A915" s="17"/>
    </row>
    <row r="916" spans="1:1" ht="15.75" customHeight="1">
      <c r="A916" s="17"/>
    </row>
    <row r="917" spans="1:1" ht="15.75" customHeight="1">
      <c r="A917" s="17"/>
    </row>
    <row r="918" spans="1:1" ht="15.75" customHeight="1">
      <c r="A918" s="17"/>
    </row>
    <row r="919" spans="1:1" ht="15.75" customHeight="1">
      <c r="A919" s="17"/>
    </row>
    <row r="920" spans="1:1" ht="15.75" customHeight="1">
      <c r="A920" s="17"/>
    </row>
    <row r="921" spans="1:1" ht="15.75" customHeight="1">
      <c r="A921" s="17"/>
    </row>
    <row r="922" spans="1:1" ht="15.75" customHeight="1">
      <c r="A922" s="17"/>
    </row>
    <row r="923" spans="1:1" ht="15.75" customHeight="1">
      <c r="A923" s="17"/>
    </row>
    <row r="924" spans="1:1" ht="15.75" customHeight="1">
      <c r="A924" s="17"/>
    </row>
    <row r="925" spans="1:1" ht="15.75" customHeight="1">
      <c r="A925" s="17"/>
    </row>
    <row r="926" spans="1:1" ht="15.75" customHeight="1">
      <c r="A926" s="17"/>
    </row>
    <row r="927" spans="1:1" ht="15.75" customHeight="1">
      <c r="A927" s="17"/>
    </row>
    <row r="928" spans="1:1" ht="15.75" customHeight="1">
      <c r="A928" s="17"/>
    </row>
    <row r="929" spans="1:1" ht="15.75" customHeight="1">
      <c r="A929" s="17"/>
    </row>
    <row r="930" spans="1:1" ht="15.75" customHeight="1">
      <c r="A930" s="17"/>
    </row>
    <row r="931" spans="1:1" ht="15.75" customHeight="1">
      <c r="A931" s="17"/>
    </row>
    <row r="932" spans="1:1" ht="15.75" customHeight="1">
      <c r="A932" s="17"/>
    </row>
    <row r="933" spans="1:1" ht="15.75" customHeight="1">
      <c r="A933" s="17"/>
    </row>
    <row r="934" spans="1:1" ht="15.75" customHeight="1">
      <c r="A934" s="17"/>
    </row>
    <row r="935" spans="1:1" ht="15.75" customHeight="1">
      <c r="A935" s="17"/>
    </row>
    <row r="936" spans="1:1" ht="15.75" customHeight="1">
      <c r="A936" s="17"/>
    </row>
    <row r="937" spans="1:1" ht="15.75" customHeight="1">
      <c r="A937" s="17"/>
    </row>
    <row r="938" spans="1:1" ht="15.75" customHeight="1">
      <c r="A938" s="17"/>
    </row>
    <row r="939" spans="1:1" ht="15.75" customHeight="1">
      <c r="A939" s="17"/>
    </row>
    <row r="940" spans="1:1" ht="15.75" customHeight="1">
      <c r="A940" s="17"/>
    </row>
    <row r="941" spans="1:1" ht="15.75" customHeight="1">
      <c r="A941" s="17"/>
    </row>
    <row r="942" spans="1:1" ht="15.75" customHeight="1">
      <c r="A942" s="17"/>
    </row>
    <row r="943" spans="1:1" ht="15.75" customHeight="1">
      <c r="A943" s="17"/>
    </row>
    <row r="944" spans="1:1" ht="15.75" customHeight="1">
      <c r="A944" s="17"/>
    </row>
    <row r="945" spans="1:1" ht="15.75" customHeight="1">
      <c r="A945" s="17"/>
    </row>
    <row r="946" spans="1:1" ht="15.75" customHeight="1">
      <c r="A946" s="17"/>
    </row>
    <row r="947" spans="1:1" ht="15.75" customHeight="1">
      <c r="A947" s="17"/>
    </row>
    <row r="948" spans="1:1" ht="15.75" customHeight="1">
      <c r="A948" s="17"/>
    </row>
    <row r="949" spans="1:1" ht="15.75" customHeight="1">
      <c r="A949" s="17"/>
    </row>
    <row r="950" spans="1:1" ht="15.75" customHeight="1">
      <c r="A950" s="17"/>
    </row>
    <row r="951" spans="1:1" ht="15.75" customHeight="1">
      <c r="A951" s="17"/>
    </row>
    <row r="952" spans="1:1" ht="15.75" customHeight="1">
      <c r="A952" s="17"/>
    </row>
    <row r="953" spans="1:1" ht="15.75" customHeight="1">
      <c r="A953" s="17"/>
    </row>
    <row r="954" spans="1:1" ht="15.75" customHeight="1">
      <c r="A954" s="17"/>
    </row>
    <row r="955" spans="1:1" ht="15.75" customHeight="1">
      <c r="A955" s="17"/>
    </row>
    <row r="956" spans="1:1" ht="15.75" customHeight="1">
      <c r="A956" s="17"/>
    </row>
    <row r="957" spans="1:1" ht="15.75" customHeight="1">
      <c r="A957" s="17"/>
    </row>
    <row r="958" spans="1:1" ht="15.75" customHeight="1">
      <c r="A958" s="17"/>
    </row>
    <row r="959" spans="1:1" ht="15.75" customHeight="1">
      <c r="A959" s="17"/>
    </row>
    <row r="960" spans="1:1" ht="15.75" customHeight="1">
      <c r="A960" s="17"/>
    </row>
    <row r="961" spans="1:1" ht="15.75" customHeight="1">
      <c r="A961" s="17"/>
    </row>
    <row r="962" spans="1:1" ht="15.75" customHeight="1">
      <c r="A962" s="17"/>
    </row>
    <row r="963" spans="1:1" ht="15.75" customHeight="1">
      <c r="A963" s="17"/>
    </row>
    <row r="964" spans="1:1" ht="15.75" customHeight="1">
      <c r="A964" s="17"/>
    </row>
    <row r="965" spans="1:1" ht="15.75" customHeight="1">
      <c r="A965" s="17"/>
    </row>
    <row r="966" spans="1:1" ht="15.75" customHeight="1">
      <c r="A966" s="17"/>
    </row>
    <row r="967" spans="1:1" ht="15.75" customHeight="1">
      <c r="A967" s="17"/>
    </row>
    <row r="968" spans="1:1" ht="15.75" customHeight="1">
      <c r="A968" s="17"/>
    </row>
    <row r="969" spans="1:1" ht="15.75" customHeight="1">
      <c r="A969" s="17"/>
    </row>
    <row r="970" spans="1:1" ht="15.75" customHeight="1">
      <c r="A970" s="17"/>
    </row>
    <row r="971" spans="1:1" ht="15.75" customHeight="1">
      <c r="A971" s="17"/>
    </row>
    <row r="972" spans="1:1" ht="15.75" customHeight="1">
      <c r="A972" s="17"/>
    </row>
    <row r="973" spans="1:1" ht="15.75" customHeight="1">
      <c r="A973" s="17"/>
    </row>
    <row r="974" spans="1:1" ht="15.75" customHeight="1">
      <c r="A974" s="17"/>
    </row>
    <row r="975" spans="1:1" ht="15.75" customHeight="1">
      <c r="A975" s="17"/>
    </row>
    <row r="976" spans="1:1" ht="15.75" customHeight="1">
      <c r="A976" s="17"/>
    </row>
    <row r="977" spans="1:1" ht="15.75" customHeight="1">
      <c r="A977" s="17"/>
    </row>
    <row r="978" spans="1:1" ht="15.75" customHeight="1">
      <c r="A978" s="17"/>
    </row>
    <row r="979" spans="1:1" ht="15.75" customHeight="1">
      <c r="A979" s="17"/>
    </row>
    <row r="980" spans="1:1" ht="15.75" customHeight="1">
      <c r="A980" s="17"/>
    </row>
    <row r="981" spans="1:1" ht="15.75" customHeight="1">
      <c r="A981" s="17"/>
    </row>
    <row r="982" spans="1:1" ht="15.75" customHeight="1">
      <c r="A982" s="17"/>
    </row>
    <row r="983" spans="1:1" ht="15.75" customHeight="1">
      <c r="A983" s="17"/>
    </row>
    <row r="984" spans="1:1" ht="15.75" customHeight="1">
      <c r="A984" s="17"/>
    </row>
    <row r="985" spans="1:1" ht="15.75" customHeight="1">
      <c r="A985" s="17"/>
    </row>
    <row r="986" spans="1:1" ht="15.75" customHeight="1">
      <c r="A986" s="17"/>
    </row>
    <row r="987" spans="1:1" ht="15.75" customHeight="1">
      <c r="A987" s="17"/>
    </row>
    <row r="988" spans="1:1" ht="15.75" customHeight="1">
      <c r="A988" s="17"/>
    </row>
    <row r="989" spans="1:1" ht="15.75" customHeight="1">
      <c r="A989" s="17"/>
    </row>
    <row r="990" spans="1:1" ht="15.75" customHeight="1">
      <c r="A990" s="17"/>
    </row>
    <row r="991" spans="1:1" ht="15.75" customHeight="1">
      <c r="A991" s="17"/>
    </row>
    <row r="992" spans="1:1" ht="15.75" customHeight="1">
      <c r="A992" s="17"/>
    </row>
    <row r="993" spans="1:1" ht="15.75" customHeight="1">
      <c r="A993" s="17"/>
    </row>
    <row r="994" spans="1:1" ht="15.75" customHeight="1">
      <c r="A994" s="17"/>
    </row>
    <row r="995" spans="1:1" ht="15.75" customHeight="1">
      <c r="A995" s="17"/>
    </row>
    <row r="996" spans="1:1" ht="15.75" customHeight="1">
      <c r="A996" s="17"/>
    </row>
    <row r="997" spans="1:1" ht="15.75" customHeight="1">
      <c r="A997" s="17"/>
    </row>
    <row r="998" spans="1:1" ht="15.75" customHeight="1">
      <c r="A998" s="17"/>
    </row>
    <row r="999" spans="1:1" ht="15.75" customHeight="1">
      <c r="A999" s="17"/>
    </row>
    <row r="1000" spans="1:1" ht="15.75" customHeight="1">
      <c r="A1000" s="17"/>
    </row>
    <row r="1001" spans="1:1" ht="15.75" customHeight="1">
      <c r="A1001" s="17"/>
    </row>
    <row r="1002" spans="1:1" ht="15.75" customHeight="1">
      <c r="A1002" s="17"/>
    </row>
  </sheetData>
  <mergeCells count="6">
    <mergeCell ref="G3:G4"/>
    <mergeCell ref="A18:B18"/>
    <mergeCell ref="A3:A4"/>
    <mergeCell ref="B3:B4"/>
    <mergeCell ref="C3:E3"/>
    <mergeCell ref="F3:F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00"/>
  <sheetViews>
    <sheetView workbookViewId="0">
      <selection activeCell="G12" sqref="G12"/>
    </sheetView>
  </sheetViews>
  <sheetFormatPr defaultColWidth="11.125" defaultRowHeight="15" customHeight="1"/>
  <cols>
    <col min="1" max="1" width="4.625" customWidth="1"/>
    <col min="2" max="2" width="58.375" customWidth="1"/>
    <col min="3" max="5" width="11.625" customWidth="1"/>
    <col min="6" max="6" width="12" customWidth="1"/>
    <col min="7" max="7" width="25.375" customWidth="1"/>
    <col min="8" max="8" width="12.125" customWidth="1"/>
    <col min="9" max="26" width="11" customWidth="1"/>
  </cols>
  <sheetData>
    <row r="1" spans="1:7" ht="32.450000000000003" customHeight="1">
      <c r="A1" s="232" t="s">
        <v>171</v>
      </c>
    </row>
    <row r="2" spans="1:7" ht="15.75" customHeight="1">
      <c r="A2" s="25"/>
    </row>
    <row r="3" spans="1:7" ht="15.75" customHeight="1">
      <c r="A3" s="464" t="s">
        <v>19</v>
      </c>
      <c r="B3" s="464" t="s">
        <v>172</v>
      </c>
      <c r="C3" s="471" t="s">
        <v>158</v>
      </c>
      <c r="D3" s="445"/>
      <c r="E3" s="443"/>
      <c r="F3" s="472" t="s">
        <v>79</v>
      </c>
      <c r="G3" s="448" t="s">
        <v>269</v>
      </c>
    </row>
    <row r="4" spans="1:7" ht="33" customHeight="1">
      <c r="A4" s="444"/>
      <c r="B4" s="444"/>
      <c r="C4" s="199" t="s">
        <v>53</v>
      </c>
      <c r="D4" s="199" t="s">
        <v>54</v>
      </c>
      <c r="E4" s="199" t="s">
        <v>14</v>
      </c>
      <c r="F4" s="444"/>
      <c r="G4" s="456"/>
    </row>
    <row r="5" spans="1:7" ht="15.75" customHeight="1">
      <c r="A5" s="65">
        <v>0</v>
      </c>
      <c r="B5" s="200">
        <v>1</v>
      </c>
      <c r="C5" s="200">
        <v>2</v>
      </c>
      <c r="D5" s="200">
        <v>3</v>
      </c>
      <c r="E5" s="200">
        <v>4</v>
      </c>
      <c r="F5" s="200">
        <v>5</v>
      </c>
      <c r="G5" s="200">
        <v>6</v>
      </c>
    </row>
    <row r="6" spans="1:7" ht="15.75" customHeight="1">
      <c r="A6" s="233">
        <v>1</v>
      </c>
      <c r="B6" s="234" t="s">
        <v>173</v>
      </c>
      <c r="C6" s="202"/>
      <c r="D6" s="202"/>
      <c r="E6" s="202"/>
      <c r="F6" s="202"/>
      <c r="G6" s="202"/>
    </row>
    <row r="7" spans="1:7" ht="15.75" customHeight="1">
      <c r="A7" s="233">
        <v>2</v>
      </c>
      <c r="B7" s="234" t="s">
        <v>174</v>
      </c>
      <c r="C7" s="202"/>
      <c r="D7" s="202"/>
      <c r="E7" s="202"/>
      <c r="F7" s="202"/>
      <c r="G7" s="202"/>
    </row>
    <row r="8" spans="1:7" ht="15.75" customHeight="1">
      <c r="A8" s="233">
        <v>3</v>
      </c>
      <c r="B8" s="234" t="s">
        <v>175</v>
      </c>
      <c r="C8" s="202"/>
      <c r="D8" s="202"/>
      <c r="E8" s="202"/>
      <c r="F8" s="202"/>
      <c r="G8" s="202"/>
    </row>
    <row r="9" spans="1:7" ht="15.75" customHeight="1">
      <c r="A9" s="233">
        <v>4</v>
      </c>
      <c r="B9" s="234" t="s">
        <v>176</v>
      </c>
      <c r="C9" s="202"/>
      <c r="D9" s="202"/>
      <c r="E9" s="202"/>
      <c r="F9" s="202"/>
      <c r="G9" s="202"/>
    </row>
    <row r="10" spans="1:7" ht="15.75" customHeight="1">
      <c r="A10" s="233">
        <v>5</v>
      </c>
      <c r="B10" s="234" t="s">
        <v>177</v>
      </c>
      <c r="C10" s="202"/>
      <c r="D10" s="202"/>
      <c r="E10" s="202"/>
      <c r="F10" s="202"/>
      <c r="G10" s="202"/>
    </row>
    <row r="11" spans="1:7" ht="15.75" customHeight="1">
      <c r="A11" s="233">
        <v>6</v>
      </c>
      <c r="B11" s="234" t="s">
        <v>178</v>
      </c>
      <c r="C11" s="202"/>
      <c r="D11" s="202"/>
      <c r="E11" s="202"/>
      <c r="F11" s="202"/>
      <c r="G11" s="202"/>
    </row>
    <row r="12" spans="1:7" ht="15.75" customHeight="1">
      <c r="A12" s="233">
        <v>7</v>
      </c>
      <c r="B12" s="234" t="s">
        <v>179</v>
      </c>
      <c r="C12" s="202"/>
      <c r="D12" s="202"/>
      <c r="E12" s="202"/>
      <c r="F12" s="202"/>
      <c r="G12" s="202"/>
    </row>
    <row r="13" spans="1:7" ht="15.75" customHeight="1">
      <c r="A13" s="233">
        <v>8</v>
      </c>
      <c r="B13" s="234" t="s">
        <v>180</v>
      </c>
      <c r="C13" s="202"/>
      <c r="D13" s="202"/>
      <c r="E13" s="202"/>
      <c r="F13" s="202"/>
      <c r="G13" s="202"/>
    </row>
    <row r="14" spans="1:7" ht="15.75" customHeight="1">
      <c r="A14" s="233">
        <v>9</v>
      </c>
      <c r="B14" s="234" t="s">
        <v>181</v>
      </c>
      <c r="C14" s="202"/>
      <c r="D14" s="202"/>
      <c r="E14" s="202"/>
      <c r="F14" s="202"/>
      <c r="G14" s="202"/>
    </row>
    <row r="15" spans="1:7" ht="18" customHeight="1">
      <c r="A15" s="233">
        <v>10</v>
      </c>
      <c r="B15" s="234" t="s">
        <v>182</v>
      </c>
      <c r="C15" s="202"/>
      <c r="D15" s="202"/>
      <c r="E15" s="202"/>
      <c r="F15" s="202"/>
      <c r="G15" s="202"/>
    </row>
    <row r="16" spans="1:7" ht="15.75" customHeight="1">
      <c r="A16" s="470" t="s">
        <v>79</v>
      </c>
      <c r="B16" s="443"/>
      <c r="C16" s="202"/>
      <c r="D16" s="202"/>
      <c r="E16" s="202"/>
      <c r="F16" s="202"/>
      <c r="G16" s="202"/>
    </row>
    <row r="17" spans="1:1" ht="15.75" customHeight="1">
      <c r="A17" s="25"/>
    </row>
    <row r="18" spans="1:1" ht="15.75" customHeight="1">
      <c r="A18" s="25"/>
    </row>
    <row r="19" spans="1:1" ht="15.75" customHeight="1">
      <c r="A19" s="25"/>
    </row>
    <row r="20" spans="1:1" ht="15.75" customHeight="1">
      <c r="A20" s="25"/>
    </row>
    <row r="21" spans="1:1" ht="15.75" customHeight="1">
      <c r="A21" s="25"/>
    </row>
    <row r="22" spans="1:1" ht="15.75" customHeight="1">
      <c r="A22" s="25"/>
    </row>
    <row r="23" spans="1:1" ht="15.75" customHeight="1">
      <c r="A23" s="25"/>
    </row>
    <row r="24" spans="1:1" ht="15.75" customHeight="1">
      <c r="A24" s="25"/>
    </row>
    <row r="25" spans="1:1" ht="15.75" customHeight="1">
      <c r="A25" s="25"/>
    </row>
    <row r="26" spans="1:1" ht="15.75" customHeight="1">
      <c r="A26" s="25"/>
    </row>
    <row r="27" spans="1:1" ht="15.75" customHeight="1">
      <c r="A27" s="25"/>
    </row>
    <row r="28" spans="1:1" ht="15.75" customHeight="1">
      <c r="A28" s="25"/>
    </row>
    <row r="29" spans="1:1" ht="15.75" customHeight="1">
      <c r="A29" s="25"/>
    </row>
    <row r="30" spans="1:1" ht="15.75" customHeight="1">
      <c r="A30" s="25"/>
    </row>
    <row r="31" spans="1:1" ht="15.75" customHeight="1">
      <c r="A31" s="25"/>
    </row>
    <row r="32" spans="1:1" ht="15.75" customHeight="1">
      <c r="A32" s="25"/>
    </row>
    <row r="33" spans="1:1" ht="15.75" customHeight="1">
      <c r="A33" s="25"/>
    </row>
    <row r="34" spans="1:1" ht="15.75" customHeight="1">
      <c r="A34" s="25"/>
    </row>
    <row r="35" spans="1:1" ht="15.75" customHeight="1">
      <c r="A35" s="25"/>
    </row>
    <row r="36" spans="1:1" ht="15.75" customHeight="1">
      <c r="A36" s="25"/>
    </row>
    <row r="37" spans="1:1" ht="15.75" customHeight="1">
      <c r="A37" s="25"/>
    </row>
    <row r="38" spans="1:1" ht="15.75" customHeight="1">
      <c r="A38" s="25"/>
    </row>
    <row r="39" spans="1:1" ht="15.75" customHeight="1">
      <c r="A39" s="25"/>
    </row>
    <row r="40" spans="1:1" ht="15.75" customHeight="1">
      <c r="A40" s="25"/>
    </row>
    <row r="41" spans="1:1" ht="15.75" customHeight="1">
      <c r="A41" s="25"/>
    </row>
    <row r="42" spans="1:1" ht="15.75" customHeight="1">
      <c r="A42" s="25"/>
    </row>
    <row r="43" spans="1:1" ht="15.75" customHeight="1">
      <c r="A43" s="25"/>
    </row>
    <row r="44" spans="1:1" ht="15.75" customHeight="1">
      <c r="A44" s="25"/>
    </row>
    <row r="45" spans="1:1" ht="15.75" customHeight="1">
      <c r="A45" s="25"/>
    </row>
    <row r="46" spans="1:1" ht="15.75" customHeight="1">
      <c r="A46" s="25"/>
    </row>
    <row r="47" spans="1:1" ht="15.75" customHeight="1">
      <c r="A47" s="25"/>
    </row>
    <row r="48" spans="1:1" ht="15.75" customHeight="1">
      <c r="A48" s="25"/>
    </row>
    <row r="49" spans="1:1" ht="15.75" customHeight="1">
      <c r="A49" s="25"/>
    </row>
    <row r="50" spans="1:1" ht="15.75" customHeight="1">
      <c r="A50" s="25"/>
    </row>
    <row r="51" spans="1:1" ht="15.75" customHeight="1">
      <c r="A51" s="25"/>
    </row>
    <row r="52" spans="1:1" ht="15.75" customHeight="1">
      <c r="A52" s="25"/>
    </row>
    <row r="53" spans="1:1" ht="15.75" customHeight="1">
      <c r="A53" s="25"/>
    </row>
    <row r="54" spans="1:1" ht="15.75" customHeight="1">
      <c r="A54" s="25"/>
    </row>
    <row r="55" spans="1:1" ht="15.75" customHeight="1">
      <c r="A55" s="25"/>
    </row>
    <row r="56" spans="1:1" ht="15.75" customHeight="1">
      <c r="A56" s="25"/>
    </row>
    <row r="57" spans="1:1" ht="15.75" customHeight="1">
      <c r="A57" s="25"/>
    </row>
    <row r="58" spans="1:1" ht="15.75" customHeight="1">
      <c r="A58" s="25"/>
    </row>
    <row r="59" spans="1:1" ht="15.75" customHeight="1">
      <c r="A59" s="25"/>
    </row>
    <row r="60" spans="1:1" ht="15.75" customHeight="1">
      <c r="A60" s="25"/>
    </row>
    <row r="61" spans="1:1" ht="15.75" customHeight="1">
      <c r="A61" s="25"/>
    </row>
    <row r="62" spans="1:1" ht="15.75" customHeight="1">
      <c r="A62" s="25"/>
    </row>
    <row r="63" spans="1:1" ht="15.75" customHeight="1">
      <c r="A63" s="25"/>
    </row>
    <row r="64" spans="1:1" ht="15.75" customHeight="1">
      <c r="A64" s="25"/>
    </row>
    <row r="65" spans="1:1" ht="15.75" customHeight="1">
      <c r="A65" s="25"/>
    </row>
    <row r="66" spans="1:1" ht="15.75" customHeight="1">
      <c r="A66" s="25"/>
    </row>
    <row r="67" spans="1:1" ht="15.75" customHeight="1">
      <c r="A67" s="25"/>
    </row>
    <row r="68" spans="1:1" ht="15.75" customHeight="1">
      <c r="A68" s="25"/>
    </row>
    <row r="69" spans="1:1" ht="15.75" customHeight="1">
      <c r="A69" s="25"/>
    </row>
    <row r="70" spans="1:1" ht="15.75" customHeight="1">
      <c r="A70" s="25"/>
    </row>
    <row r="71" spans="1:1" ht="15.75" customHeight="1">
      <c r="A71" s="25"/>
    </row>
    <row r="72" spans="1:1" ht="15.75" customHeight="1">
      <c r="A72" s="25"/>
    </row>
    <row r="73" spans="1:1" ht="15.75" customHeight="1">
      <c r="A73" s="25"/>
    </row>
    <row r="74" spans="1:1" ht="15.75" customHeight="1">
      <c r="A74" s="25"/>
    </row>
    <row r="75" spans="1:1" ht="15.75" customHeight="1">
      <c r="A75" s="25"/>
    </row>
    <row r="76" spans="1:1" ht="15.75" customHeight="1">
      <c r="A76" s="25"/>
    </row>
    <row r="77" spans="1:1" ht="15.75" customHeight="1">
      <c r="A77" s="25"/>
    </row>
    <row r="78" spans="1:1" ht="15.75" customHeight="1">
      <c r="A78" s="25"/>
    </row>
    <row r="79" spans="1:1" ht="15.75" customHeight="1">
      <c r="A79" s="25"/>
    </row>
    <row r="80" spans="1:1" ht="15.75" customHeight="1">
      <c r="A80" s="25"/>
    </row>
    <row r="81" spans="1:1" ht="15.75" customHeight="1">
      <c r="A81" s="25"/>
    </row>
    <row r="82" spans="1:1" ht="15.75" customHeight="1">
      <c r="A82" s="25"/>
    </row>
    <row r="83" spans="1:1" ht="15.75" customHeight="1">
      <c r="A83" s="25"/>
    </row>
    <row r="84" spans="1:1" ht="15.75" customHeight="1">
      <c r="A84" s="25"/>
    </row>
    <row r="85" spans="1:1" ht="15.75" customHeight="1">
      <c r="A85" s="25"/>
    </row>
    <row r="86" spans="1:1" ht="15.75" customHeight="1">
      <c r="A86" s="25"/>
    </row>
    <row r="87" spans="1:1" ht="15.75" customHeight="1">
      <c r="A87" s="25"/>
    </row>
    <row r="88" spans="1:1" ht="15.75" customHeight="1">
      <c r="A88" s="25"/>
    </row>
    <row r="89" spans="1:1" ht="15.75" customHeight="1">
      <c r="A89" s="25"/>
    </row>
    <row r="90" spans="1:1" ht="15.75" customHeight="1">
      <c r="A90" s="25"/>
    </row>
    <row r="91" spans="1:1" ht="15.75" customHeight="1">
      <c r="A91" s="25"/>
    </row>
    <row r="92" spans="1:1" ht="15.75" customHeight="1">
      <c r="A92" s="25"/>
    </row>
    <row r="93" spans="1:1" ht="15.75" customHeight="1">
      <c r="A93" s="25"/>
    </row>
    <row r="94" spans="1:1" ht="15.75" customHeight="1">
      <c r="A94" s="25"/>
    </row>
    <row r="95" spans="1:1" ht="15.75" customHeight="1">
      <c r="A95" s="25"/>
    </row>
    <row r="96" spans="1:1" ht="15.75" customHeight="1">
      <c r="A96" s="25"/>
    </row>
    <row r="97" spans="1:1" ht="15.75" customHeight="1">
      <c r="A97" s="25"/>
    </row>
    <row r="98" spans="1:1" ht="15.75" customHeight="1">
      <c r="A98" s="25"/>
    </row>
    <row r="99" spans="1:1" ht="15.75" customHeight="1">
      <c r="A99" s="25"/>
    </row>
    <row r="100" spans="1:1" ht="15.75" customHeight="1">
      <c r="A100" s="25"/>
    </row>
    <row r="101" spans="1:1" ht="15.75" customHeight="1">
      <c r="A101" s="25"/>
    </row>
    <row r="102" spans="1:1" ht="15.75" customHeight="1">
      <c r="A102" s="25"/>
    </row>
    <row r="103" spans="1:1" ht="15.75" customHeight="1">
      <c r="A103" s="25"/>
    </row>
    <row r="104" spans="1:1" ht="15.75" customHeight="1">
      <c r="A104" s="25"/>
    </row>
    <row r="105" spans="1:1" ht="15.75" customHeight="1">
      <c r="A105" s="25"/>
    </row>
    <row r="106" spans="1:1" ht="15.75" customHeight="1">
      <c r="A106" s="25"/>
    </row>
    <row r="107" spans="1:1" ht="15.75" customHeight="1">
      <c r="A107" s="25"/>
    </row>
    <row r="108" spans="1:1" ht="15.75" customHeight="1">
      <c r="A108" s="25"/>
    </row>
    <row r="109" spans="1:1" ht="15.75" customHeight="1">
      <c r="A109" s="25"/>
    </row>
    <row r="110" spans="1:1" ht="15.75" customHeight="1">
      <c r="A110" s="25"/>
    </row>
    <row r="111" spans="1:1" ht="15.75" customHeight="1">
      <c r="A111" s="25"/>
    </row>
    <row r="112" spans="1:1" ht="15.75" customHeight="1">
      <c r="A112" s="25"/>
    </row>
    <row r="113" spans="1:1" ht="15.75" customHeight="1">
      <c r="A113" s="25"/>
    </row>
    <row r="114" spans="1:1" ht="15.75" customHeight="1">
      <c r="A114" s="25"/>
    </row>
    <row r="115" spans="1:1" ht="15.75" customHeight="1">
      <c r="A115" s="25"/>
    </row>
    <row r="116" spans="1:1" ht="15.75" customHeight="1">
      <c r="A116" s="25"/>
    </row>
    <row r="117" spans="1:1" ht="15.75" customHeight="1">
      <c r="A117" s="25"/>
    </row>
    <row r="118" spans="1:1" ht="15.75" customHeight="1">
      <c r="A118" s="25"/>
    </row>
    <row r="119" spans="1:1" ht="15.75" customHeight="1">
      <c r="A119" s="25"/>
    </row>
    <row r="120" spans="1:1" ht="15.75" customHeight="1">
      <c r="A120" s="25"/>
    </row>
    <row r="121" spans="1:1" ht="15.75" customHeight="1">
      <c r="A121" s="25"/>
    </row>
    <row r="122" spans="1:1" ht="15.75" customHeight="1">
      <c r="A122" s="25"/>
    </row>
    <row r="123" spans="1:1" ht="15.75" customHeight="1">
      <c r="A123" s="25"/>
    </row>
    <row r="124" spans="1:1" ht="15.75" customHeight="1">
      <c r="A124" s="25"/>
    </row>
    <row r="125" spans="1:1" ht="15.75" customHeight="1">
      <c r="A125" s="25"/>
    </row>
    <row r="126" spans="1:1" ht="15.75" customHeight="1">
      <c r="A126" s="25"/>
    </row>
    <row r="127" spans="1:1" ht="15.75" customHeight="1">
      <c r="A127" s="25"/>
    </row>
    <row r="128" spans="1:1" ht="15.75" customHeight="1">
      <c r="A128" s="25"/>
    </row>
    <row r="129" spans="1:1" ht="15.75" customHeight="1">
      <c r="A129" s="25"/>
    </row>
    <row r="130" spans="1:1" ht="15.75" customHeight="1">
      <c r="A130" s="25"/>
    </row>
    <row r="131" spans="1:1" ht="15.75" customHeight="1">
      <c r="A131" s="25"/>
    </row>
    <row r="132" spans="1:1" ht="15.75" customHeight="1">
      <c r="A132" s="25"/>
    </row>
    <row r="133" spans="1:1" ht="15.75" customHeight="1">
      <c r="A133" s="25"/>
    </row>
    <row r="134" spans="1:1" ht="15.75" customHeight="1">
      <c r="A134" s="25"/>
    </row>
    <row r="135" spans="1:1" ht="15.75" customHeight="1">
      <c r="A135" s="25"/>
    </row>
    <row r="136" spans="1:1" ht="15.75" customHeight="1">
      <c r="A136" s="25"/>
    </row>
    <row r="137" spans="1:1" ht="15.75" customHeight="1">
      <c r="A137" s="25"/>
    </row>
    <row r="138" spans="1:1" ht="15.75" customHeight="1">
      <c r="A138" s="25"/>
    </row>
    <row r="139" spans="1:1" ht="15.75" customHeight="1">
      <c r="A139" s="25"/>
    </row>
    <row r="140" spans="1:1" ht="15.75" customHeight="1">
      <c r="A140" s="25"/>
    </row>
    <row r="141" spans="1:1" ht="15.75" customHeight="1">
      <c r="A141" s="25"/>
    </row>
    <row r="142" spans="1:1" ht="15.75" customHeight="1">
      <c r="A142" s="25"/>
    </row>
    <row r="143" spans="1:1" ht="15.75" customHeight="1">
      <c r="A143" s="25"/>
    </row>
    <row r="144" spans="1:1" ht="15.75" customHeight="1">
      <c r="A144" s="25"/>
    </row>
    <row r="145" spans="1:1" ht="15.75" customHeight="1">
      <c r="A145" s="25"/>
    </row>
    <row r="146" spans="1:1" ht="15.75" customHeight="1">
      <c r="A146" s="25"/>
    </row>
    <row r="147" spans="1:1" ht="15.75" customHeight="1">
      <c r="A147" s="25"/>
    </row>
    <row r="148" spans="1:1" ht="15.75" customHeight="1">
      <c r="A148" s="25"/>
    </row>
    <row r="149" spans="1:1" ht="15.75" customHeight="1">
      <c r="A149" s="25"/>
    </row>
    <row r="150" spans="1:1" ht="15.75" customHeight="1">
      <c r="A150" s="25"/>
    </row>
    <row r="151" spans="1:1" ht="15.75" customHeight="1">
      <c r="A151" s="25"/>
    </row>
    <row r="152" spans="1:1" ht="15.75" customHeight="1">
      <c r="A152" s="25"/>
    </row>
    <row r="153" spans="1:1" ht="15.75" customHeight="1">
      <c r="A153" s="25"/>
    </row>
    <row r="154" spans="1:1" ht="15.75" customHeight="1">
      <c r="A154" s="25"/>
    </row>
    <row r="155" spans="1:1" ht="15.75" customHeight="1">
      <c r="A155" s="25"/>
    </row>
    <row r="156" spans="1:1" ht="15.75" customHeight="1">
      <c r="A156" s="25"/>
    </row>
    <row r="157" spans="1:1" ht="15.75" customHeight="1">
      <c r="A157" s="25"/>
    </row>
    <row r="158" spans="1:1" ht="15.75" customHeight="1">
      <c r="A158" s="25"/>
    </row>
    <row r="159" spans="1:1" ht="15.75" customHeight="1">
      <c r="A159" s="25"/>
    </row>
    <row r="160" spans="1:1" ht="15.75" customHeight="1">
      <c r="A160" s="25"/>
    </row>
    <row r="161" spans="1:1" ht="15.75" customHeight="1">
      <c r="A161" s="25"/>
    </row>
    <row r="162" spans="1:1" ht="15.75" customHeight="1">
      <c r="A162" s="25"/>
    </row>
    <row r="163" spans="1:1" ht="15.75" customHeight="1">
      <c r="A163" s="25"/>
    </row>
    <row r="164" spans="1:1" ht="15.75" customHeight="1">
      <c r="A164" s="25"/>
    </row>
    <row r="165" spans="1:1" ht="15.75" customHeight="1">
      <c r="A165" s="25"/>
    </row>
    <row r="166" spans="1:1" ht="15.75" customHeight="1">
      <c r="A166" s="25"/>
    </row>
    <row r="167" spans="1:1" ht="15.75" customHeight="1">
      <c r="A167" s="25"/>
    </row>
    <row r="168" spans="1:1" ht="15.75" customHeight="1">
      <c r="A168" s="25"/>
    </row>
    <row r="169" spans="1:1" ht="15.75" customHeight="1">
      <c r="A169" s="25"/>
    </row>
    <row r="170" spans="1:1" ht="15.75" customHeight="1">
      <c r="A170" s="25"/>
    </row>
    <row r="171" spans="1:1" ht="15.75" customHeight="1">
      <c r="A171" s="25"/>
    </row>
    <row r="172" spans="1:1" ht="15.75" customHeight="1">
      <c r="A172" s="25"/>
    </row>
    <row r="173" spans="1:1" ht="15.75" customHeight="1">
      <c r="A173" s="25"/>
    </row>
    <row r="174" spans="1:1" ht="15.75" customHeight="1">
      <c r="A174" s="25"/>
    </row>
    <row r="175" spans="1:1" ht="15.75" customHeight="1">
      <c r="A175" s="25"/>
    </row>
    <row r="176" spans="1:1" ht="15.75" customHeight="1">
      <c r="A176" s="25"/>
    </row>
    <row r="177" spans="1:1" ht="15.75" customHeight="1">
      <c r="A177" s="25"/>
    </row>
    <row r="178" spans="1:1" ht="15.75" customHeight="1">
      <c r="A178" s="25"/>
    </row>
    <row r="179" spans="1:1" ht="15.75" customHeight="1">
      <c r="A179" s="25"/>
    </row>
    <row r="180" spans="1:1" ht="15.75" customHeight="1">
      <c r="A180" s="25"/>
    </row>
    <row r="181" spans="1:1" ht="15.75" customHeight="1">
      <c r="A181" s="25"/>
    </row>
    <row r="182" spans="1:1" ht="15.75" customHeight="1">
      <c r="A182" s="25"/>
    </row>
    <row r="183" spans="1:1" ht="15.75" customHeight="1">
      <c r="A183" s="25"/>
    </row>
    <row r="184" spans="1:1" ht="15.75" customHeight="1">
      <c r="A184" s="25"/>
    </row>
    <row r="185" spans="1:1" ht="15.75" customHeight="1">
      <c r="A185" s="25"/>
    </row>
    <row r="186" spans="1:1" ht="15.75" customHeight="1">
      <c r="A186" s="25"/>
    </row>
    <row r="187" spans="1:1" ht="15.75" customHeight="1">
      <c r="A187" s="25"/>
    </row>
    <row r="188" spans="1:1" ht="15.75" customHeight="1">
      <c r="A188" s="25"/>
    </row>
    <row r="189" spans="1:1" ht="15.75" customHeight="1">
      <c r="A189" s="25"/>
    </row>
    <row r="190" spans="1:1" ht="15.75" customHeight="1">
      <c r="A190" s="25"/>
    </row>
    <row r="191" spans="1:1" ht="15.75" customHeight="1">
      <c r="A191" s="25"/>
    </row>
    <row r="192" spans="1:1" ht="15.75" customHeight="1">
      <c r="A192" s="25"/>
    </row>
    <row r="193" spans="1:1" ht="15.75" customHeight="1">
      <c r="A193" s="25"/>
    </row>
    <row r="194" spans="1:1" ht="15.75" customHeight="1">
      <c r="A194" s="25"/>
    </row>
    <row r="195" spans="1:1" ht="15.75" customHeight="1">
      <c r="A195" s="25"/>
    </row>
    <row r="196" spans="1:1" ht="15.75" customHeight="1">
      <c r="A196" s="25"/>
    </row>
    <row r="197" spans="1:1" ht="15.75" customHeight="1">
      <c r="A197" s="25"/>
    </row>
    <row r="198" spans="1:1" ht="15.75" customHeight="1">
      <c r="A198" s="25"/>
    </row>
    <row r="199" spans="1:1" ht="15.75" customHeight="1">
      <c r="A199" s="25"/>
    </row>
    <row r="200" spans="1:1" ht="15.75" customHeight="1">
      <c r="A200" s="25"/>
    </row>
    <row r="201" spans="1:1" ht="15.75" customHeight="1">
      <c r="A201" s="25"/>
    </row>
    <row r="202" spans="1:1" ht="15.75" customHeight="1">
      <c r="A202" s="25"/>
    </row>
    <row r="203" spans="1:1" ht="15.75" customHeight="1">
      <c r="A203" s="25"/>
    </row>
    <row r="204" spans="1:1" ht="15.75" customHeight="1">
      <c r="A204" s="25"/>
    </row>
    <row r="205" spans="1:1" ht="15.75" customHeight="1">
      <c r="A205" s="25"/>
    </row>
    <row r="206" spans="1:1" ht="15.75" customHeight="1">
      <c r="A206" s="25"/>
    </row>
    <row r="207" spans="1:1" ht="15.75" customHeight="1">
      <c r="A207" s="25"/>
    </row>
    <row r="208" spans="1:1" ht="15.75" customHeight="1">
      <c r="A208" s="25"/>
    </row>
    <row r="209" spans="1:1" ht="15.75" customHeight="1">
      <c r="A209" s="25"/>
    </row>
    <row r="210" spans="1:1" ht="15.75" customHeight="1">
      <c r="A210" s="25"/>
    </row>
    <row r="211" spans="1:1" ht="15.75" customHeight="1">
      <c r="A211" s="25"/>
    </row>
    <row r="212" spans="1:1" ht="15.75" customHeight="1">
      <c r="A212" s="25"/>
    </row>
    <row r="213" spans="1:1" ht="15.75" customHeight="1">
      <c r="A213" s="25"/>
    </row>
    <row r="214" spans="1:1" ht="15.75" customHeight="1">
      <c r="A214" s="25"/>
    </row>
    <row r="215" spans="1:1" ht="15.75" customHeight="1">
      <c r="A215" s="25"/>
    </row>
    <row r="216" spans="1:1" ht="15.75" customHeight="1">
      <c r="A216" s="25"/>
    </row>
    <row r="217" spans="1:1" ht="15.75" customHeight="1">
      <c r="A217" s="25"/>
    </row>
    <row r="218" spans="1:1" ht="15.75" customHeight="1">
      <c r="A218" s="25"/>
    </row>
    <row r="219" spans="1:1" ht="15.75" customHeight="1">
      <c r="A219" s="25"/>
    </row>
    <row r="220" spans="1:1" ht="15.75" customHeight="1">
      <c r="A220" s="25"/>
    </row>
    <row r="221" spans="1:1" ht="15.75" customHeight="1">
      <c r="A221" s="25"/>
    </row>
    <row r="222" spans="1:1" ht="15.75" customHeight="1">
      <c r="A222" s="25"/>
    </row>
    <row r="223" spans="1:1" ht="15.75" customHeight="1">
      <c r="A223" s="25"/>
    </row>
    <row r="224" spans="1:1" ht="15.75" customHeight="1">
      <c r="A224" s="25"/>
    </row>
    <row r="225" spans="1:1" ht="15.75" customHeight="1">
      <c r="A225" s="25"/>
    </row>
    <row r="226" spans="1:1" ht="15.75" customHeight="1">
      <c r="A226" s="25"/>
    </row>
    <row r="227" spans="1:1" ht="15.75" customHeight="1">
      <c r="A227" s="25"/>
    </row>
    <row r="228" spans="1:1" ht="15.75" customHeight="1">
      <c r="A228" s="25"/>
    </row>
    <row r="229" spans="1:1" ht="15.75" customHeight="1">
      <c r="A229" s="25"/>
    </row>
    <row r="230" spans="1:1" ht="15.75" customHeight="1">
      <c r="A230" s="25"/>
    </row>
    <row r="231" spans="1:1" ht="15.75" customHeight="1">
      <c r="A231" s="25"/>
    </row>
    <row r="232" spans="1:1" ht="15.75" customHeight="1">
      <c r="A232" s="25"/>
    </row>
    <row r="233" spans="1:1" ht="15.75" customHeight="1">
      <c r="A233" s="25"/>
    </row>
    <row r="234" spans="1:1" ht="15.75" customHeight="1">
      <c r="A234" s="25"/>
    </row>
    <row r="235" spans="1:1" ht="15.75" customHeight="1">
      <c r="A235" s="25"/>
    </row>
    <row r="236" spans="1:1" ht="15.75" customHeight="1">
      <c r="A236" s="25"/>
    </row>
    <row r="237" spans="1:1" ht="15.75" customHeight="1">
      <c r="A237" s="25"/>
    </row>
    <row r="238" spans="1:1" ht="15.75" customHeight="1">
      <c r="A238" s="25"/>
    </row>
    <row r="239" spans="1:1" ht="15.75" customHeight="1">
      <c r="A239" s="25"/>
    </row>
    <row r="240" spans="1:1" ht="15.75" customHeight="1">
      <c r="A240" s="25"/>
    </row>
    <row r="241" spans="1:1" ht="15.75" customHeight="1">
      <c r="A241" s="25"/>
    </row>
    <row r="242" spans="1:1" ht="15.75" customHeight="1">
      <c r="A242" s="25"/>
    </row>
    <row r="243" spans="1:1" ht="15.75" customHeight="1">
      <c r="A243" s="25"/>
    </row>
    <row r="244" spans="1:1" ht="15.75" customHeight="1">
      <c r="A244" s="25"/>
    </row>
    <row r="245" spans="1:1" ht="15.75" customHeight="1">
      <c r="A245" s="25"/>
    </row>
    <row r="246" spans="1:1" ht="15.75" customHeight="1">
      <c r="A246" s="25"/>
    </row>
    <row r="247" spans="1:1" ht="15.75" customHeight="1">
      <c r="A247" s="25"/>
    </row>
    <row r="248" spans="1:1" ht="15.75" customHeight="1">
      <c r="A248" s="25"/>
    </row>
    <row r="249" spans="1:1" ht="15.75" customHeight="1">
      <c r="A249" s="25"/>
    </row>
    <row r="250" spans="1:1" ht="15.75" customHeight="1">
      <c r="A250" s="25"/>
    </row>
    <row r="251" spans="1:1" ht="15.75" customHeight="1">
      <c r="A251" s="25"/>
    </row>
    <row r="252" spans="1:1" ht="15.75" customHeight="1">
      <c r="A252" s="25"/>
    </row>
    <row r="253" spans="1:1" ht="15.75" customHeight="1">
      <c r="A253" s="25"/>
    </row>
    <row r="254" spans="1:1" ht="15.75" customHeight="1">
      <c r="A254" s="25"/>
    </row>
    <row r="255" spans="1:1" ht="15.75" customHeight="1">
      <c r="A255" s="25"/>
    </row>
    <row r="256" spans="1:1" ht="15.75" customHeight="1">
      <c r="A256" s="25"/>
    </row>
    <row r="257" spans="1:1" ht="15.75" customHeight="1">
      <c r="A257" s="25"/>
    </row>
    <row r="258" spans="1:1" ht="15.75" customHeight="1">
      <c r="A258" s="25"/>
    </row>
    <row r="259" spans="1:1" ht="15.75" customHeight="1">
      <c r="A259" s="25"/>
    </row>
    <row r="260" spans="1:1" ht="15.75" customHeight="1">
      <c r="A260" s="25"/>
    </row>
    <row r="261" spans="1:1" ht="15.75" customHeight="1">
      <c r="A261" s="25"/>
    </row>
    <row r="262" spans="1:1" ht="15.75" customHeight="1">
      <c r="A262" s="25"/>
    </row>
    <row r="263" spans="1:1" ht="15.75" customHeight="1">
      <c r="A263" s="25"/>
    </row>
    <row r="264" spans="1:1" ht="15.75" customHeight="1">
      <c r="A264" s="25"/>
    </row>
    <row r="265" spans="1:1" ht="15.75" customHeight="1">
      <c r="A265" s="25"/>
    </row>
    <row r="266" spans="1:1" ht="15.75" customHeight="1">
      <c r="A266" s="25"/>
    </row>
    <row r="267" spans="1:1" ht="15.75" customHeight="1">
      <c r="A267" s="25"/>
    </row>
    <row r="268" spans="1:1" ht="15.75" customHeight="1">
      <c r="A268" s="25"/>
    </row>
    <row r="269" spans="1:1" ht="15.75" customHeight="1">
      <c r="A269" s="25"/>
    </row>
    <row r="270" spans="1:1" ht="15.75" customHeight="1">
      <c r="A270" s="25"/>
    </row>
    <row r="271" spans="1:1" ht="15.75" customHeight="1">
      <c r="A271" s="25"/>
    </row>
    <row r="272" spans="1:1" ht="15.75" customHeight="1">
      <c r="A272" s="25"/>
    </row>
    <row r="273" spans="1:1" ht="15.75" customHeight="1">
      <c r="A273" s="25"/>
    </row>
    <row r="274" spans="1:1" ht="15.75" customHeight="1">
      <c r="A274" s="25"/>
    </row>
    <row r="275" spans="1:1" ht="15.75" customHeight="1">
      <c r="A275" s="25"/>
    </row>
    <row r="276" spans="1:1" ht="15.75" customHeight="1">
      <c r="A276" s="25"/>
    </row>
    <row r="277" spans="1:1" ht="15.75" customHeight="1">
      <c r="A277" s="25"/>
    </row>
    <row r="278" spans="1:1" ht="15.75" customHeight="1">
      <c r="A278" s="25"/>
    </row>
    <row r="279" spans="1:1" ht="15.75" customHeight="1">
      <c r="A279" s="25"/>
    </row>
    <row r="280" spans="1:1" ht="15.75" customHeight="1">
      <c r="A280" s="25"/>
    </row>
    <row r="281" spans="1:1" ht="15.75" customHeight="1">
      <c r="A281" s="25"/>
    </row>
    <row r="282" spans="1:1" ht="15.75" customHeight="1">
      <c r="A282" s="25"/>
    </row>
    <row r="283" spans="1:1" ht="15.75" customHeight="1">
      <c r="A283" s="25"/>
    </row>
    <row r="284" spans="1:1" ht="15.75" customHeight="1">
      <c r="A284" s="25"/>
    </row>
    <row r="285" spans="1:1" ht="15.75" customHeight="1">
      <c r="A285" s="25"/>
    </row>
    <row r="286" spans="1:1" ht="15.75" customHeight="1">
      <c r="A286" s="25"/>
    </row>
    <row r="287" spans="1:1" ht="15.75" customHeight="1">
      <c r="A287" s="25"/>
    </row>
    <row r="288" spans="1:1" ht="15.75" customHeight="1">
      <c r="A288" s="25"/>
    </row>
    <row r="289" spans="1:1" ht="15.75" customHeight="1">
      <c r="A289" s="25"/>
    </row>
    <row r="290" spans="1:1" ht="15.75" customHeight="1">
      <c r="A290" s="25"/>
    </row>
    <row r="291" spans="1:1" ht="15.75" customHeight="1">
      <c r="A291" s="25"/>
    </row>
    <row r="292" spans="1:1" ht="15.75" customHeight="1">
      <c r="A292" s="25"/>
    </row>
    <row r="293" spans="1:1" ht="15.75" customHeight="1">
      <c r="A293" s="25"/>
    </row>
    <row r="294" spans="1:1" ht="15.75" customHeight="1">
      <c r="A294" s="25"/>
    </row>
    <row r="295" spans="1:1" ht="15.75" customHeight="1">
      <c r="A295" s="25"/>
    </row>
    <row r="296" spans="1:1" ht="15.75" customHeight="1">
      <c r="A296" s="25"/>
    </row>
    <row r="297" spans="1:1" ht="15.75" customHeight="1">
      <c r="A297" s="25"/>
    </row>
    <row r="298" spans="1:1" ht="15.75" customHeight="1">
      <c r="A298" s="25"/>
    </row>
    <row r="299" spans="1:1" ht="15.75" customHeight="1">
      <c r="A299" s="25"/>
    </row>
    <row r="300" spans="1:1" ht="15.75" customHeight="1">
      <c r="A300" s="25"/>
    </row>
    <row r="301" spans="1:1" ht="15.75" customHeight="1">
      <c r="A301" s="25"/>
    </row>
    <row r="302" spans="1:1" ht="15.75" customHeight="1">
      <c r="A302" s="25"/>
    </row>
    <row r="303" spans="1:1" ht="15.75" customHeight="1">
      <c r="A303" s="25"/>
    </row>
    <row r="304" spans="1:1" ht="15.75" customHeight="1">
      <c r="A304" s="25"/>
    </row>
    <row r="305" spans="1:1" ht="15.75" customHeight="1">
      <c r="A305" s="25"/>
    </row>
    <row r="306" spans="1:1" ht="15.75" customHeight="1">
      <c r="A306" s="25"/>
    </row>
    <row r="307" spans="1:1" ht="15.75" customHeight="1">
      <c r="A307" s="25"/>
    </row>
    <row r="308" spans="1:1" ht="15.75" customHeight="1">
      <c r="A308" s="25"/>
    </row>
    <row r="309" spans="1:1" ht="15.75" customHeight="1">
      <c r="A309" s="25"/>
    </row>
    <row r="310" spans="1:1" ht="15.75" customHeight="1">
      <c r="A310" s="25"/>
    </row>
    <row r="311" spans="1:1" ht="15.75" customHeight="1">
      <c r="A311" s="25"/>
    </row>
    <row r="312" spans="1:1" ht="15.75" customHeight="1">
      <c r="A312" s="25"/>
    </row>
    <row r="313" spans="1:1" ht="15.75" customHeight="1">
      <c r="A313" s="25"/>
    </row>
    <row r="314" spans="1:1" ht="15.75" customHeight="1">
      <c r="A314" s="25"/>
    </row>
    <row r="315" spans="1:1" ht="15.75" customHeight="1">
      <c r="A315" s="25"/>
    </row>
    <row r="316" spans="1:1" ht="15.75" customHeight="1">
      <c r="A316" s="25"/>
    </row>
    <row r="317" spans="1:1" ht="15.75" customHeight="1">
      <c r="A317" s="25"/>
    </row>
    <row r="318" spans="1:1" ht="15.75" customHeight="1">
      <c r="A318" s="25"/>
    </row>
    <row r="319" spans="1:1" ht="15.75" customHeight="1">
      <c r="A319" s="25"/>
    </row>
    <row r="320" spans="1:1" ht="15.75" customHeight="1">
      <c r="A320" s="25"/>
    </row>
    <row r="321" spans="1:1" ht="15.75" customHeight="1">
      <c r="A321" s="25"/>
    </row>
    <row r="322" spans="1:1" ht="15.75" customHeight="1">
      <c r="A322" s="25"/>
    </row>
    <row r="323" spans="1:1" ht="15.75" customHeight="1">
      <c r="A323" s="25"/>
    </row>
    <row r="324" spans="1:1" ht="15.75" customHeight="1">
      <c r="A324" s="25"/>
    </row>
    <row r="325" spans="1:1" ht="15.75" customHeight="1">
      <c r="A325" s="25"/>
    </row>
    <row r="326" spans="1:1" ht="15.75" customHeight="1">
      <c r="A326" s="25"/>
    </row>
    <row r="327" spans="1:1" ht="15.75" customHeight="1">
      <c r="A327" s="25"/>
    </row>
    <row r="328" spans="1:1" ht="15.75" customHeight="1">
      <c r="A328" s="25"/>
    </row>
    <row r="329" spans="1:1" ht="15.75" customHeight="1">
      <c r="A329" s="25"/>
    </row>
    <row r="330" spans="1:1" ht="15.75" customHeight="1">
      <c r="A330" s="25"/>
    </row>
    <row r="331" spans="1:1" ht="15.75" customHeight="1">
      <c r="A331" s="25"/>
    </row>
    <row r="332" spans="1:1" ht="15.75" customHeight="1">
      <c r="A332" s="25"/>
    </row>
    <row r="333" spans="1:1" ht="15.75" customHeight="1">
      <c r="A333" s="25"/>
    </row>
    <row r="334" spans="1:1" ht="15.75" customHeight="1">
      <c r="A334" s="25"/>
    </row>
    <row r="335" spans="1:1" ht="15.75" customHeight="1">
      <c r="A335" s="25"/>
    </row>
    <row r="336" spans="1:1" ht="15.75" customHeight="1">
      <c r="A336" s="25"/>
    </row>
    <row r="337" spans="1:1" ht="15.75" customHeight="1">
      <c r="A337" s="25"/>
    </row>
    <row r="338" spans="1:1" ht="15.75" customHeight="1">
      <c r="A338" s="25"/>
    </row>
    <row r="339" spans="1:1" ht="15.75" customHeight="1">
      <c r="A339" s="25"/>
    </row>
    <row r="340" spans="1:1" ht="15.75" customHeight="1">
      <c r="A340" s="25"/>
    </row>
    <row r="341" spans="1:1" ht="15.75" customHeight="1">
      <c r="A341" s="25"/>
    </row>
    <row r="342" spans="1:1" ht="15.75" customHeight="1">
      <c r="A342" s="25"/>
    </row>
    <row r="343" spans="1:1" ht="15.75" customHeight="1">
      <c r="A343" s="25"/>
    </row>
    <row r="344" spans="1:1" ht="15.75" customHeight="1">
      <c r="A344" s="25"/>
    </row>
    <row r="345" spans="1:1" ht="15.75" customHeight="1">
      <c r="A345" s="25"/>
    </row>
    <row r="346" spans="1:1" ht="15.75" customHeight="1">
      <c r="A346" s="25"/>
    </row>
    <row r="347" spans="1:1" ht="15.75" customHeight="1">
      <c r="A347" s="25"/>
    </row>
    <row r="348" spans="1:1" ht="15.75" customHeight="1">
      <c r="A348" s="25"/>
    </row>
    <row r="349" spans="1:1" ht="15.75" customHeight="1">
      <c r="A349" s="25"/>
    </row>
    <row r="350" spans="1:1" ht="15.75" customHeight="1">
      <c r="A350" s="25"/>
    </row>
    <row r="351" spans="1:1" ht="15.75" customHeight="1">
      <c r="A351" s="25"/>
    </row>
    <row r="352" spans="1:1" ht="15.75" customHeight="1">
      <c r="A352" s="25"/>
    </row>
    <row r="353" spans="1:1" ht="15.75" customHeight="1">
      <c r="A353" s="25"/>
    </row>
    <row r="354" spans="1:1" ht="15.75" customHeight="1">
      <c r="A354" s="25"/>
    </row>
    <row r="355" spans="1:1" ht="15.75" customHeight="1">
      <c r="A355" s="25"/>
    </row>
    <row r="356" spans="1:1" ht="15.75" customHeight="1">
      <c r="A356" s="25"/>
    </row>
    <row r="357" spans="1:1" ht="15.75" customHeight="1">
      <c r="A357" s="25"/>
    </row>
    <row r="358" spans="1:1" ht="15.75" customHeight="1">
      <c r="A358" s="25"/>
    </row>
    <row r="359" spans="1:1" ht="15.75" customHeight="1">
      <c r="A359" s="25"/>
    </row>
    <row r="360" spans="1:1" ht="15.75" customHeight="1">
      <c r="A360" s="25"/>
    </row>
    <row r="361" spans="1:1" ht="15.75" customHeight="1">
      <c r="A361" s="25"/>
    </row>
    <row r="362" spans="1:1" ht="15.75" customHeight="1">
      <c r="A362" s="25"/>
    </row>
    <row r="363" spans="1:1" ht="15.75" customHeight="1">
      <c r="A363" s="25"/>
    </row>
    <row r="364" spans="1:1" ht="15.75" customHeight="1">
      <c r="A364" s="25"/>
    </row>
    <row r="365" spans="1:1" ht="15.75" customHeight="1">
      <c r="A365" s="25"/>
    </row>
    <row r="366" spans="1:1" ht="15.75" customHeight="1">
      <c r="A366" s="25"/>
    </row>
    <row r="367" spans="1:1" ht="15.75" customHeight="1">
      <c r="A367" s="25"/>
    </row>
    <row r="368" spans="1:1" ht="15.75" customHeight="1">
      <c r="A368" s="25"/>
    </row>
    <row r="369" spans="1:1" ht="15.75" customHeight="1">
      <c r="A369" s="25"/>
    </row>
    <row r="370" spans="1:1" ht="15.75" customHeight="1">
      <c r="A370" s="25"/>
    </row>
    <row r="371" spans="1:1" ht="15.75" customHeight="1">
      <c r="A371" s="25"/>
    </row>
    <row r="372" spans="1:1" ht="15.75" customHeight="1">
      <c r="A372" s="25"/>
    </row>
    <row r="373" spans="1:1" ht="15.75" customHeight="1">
      <c r="A373" s="25"/>
    </row>
    <row r="374" spans="1:1" ht="15.75" customHeight="1">
      <c r="A374" s="25"/>
    </row>
    <row r="375" spans="1:1" ht="15.75" customHeight="1">
      <c r="A375" s="25"/>
    </row>
    <row r="376" spans="1:1" ht="15.75" customHeight="1">
      <c r="A376" s="25"/>
    </row>
    <row r="377" spans="1:1" ht="15.75" customHeight="1">
      <c r="A377" s="25"/>
    </row>
    <row r="378" spans="1:1" ht="15.75" customHeight="1">
      <c r="A378" s="25"/>
    </row>
    <row r="379" spans="1:1" ht="15.75" customHeight="1">
      <c r="A379" s="25"/>
    </row>
    <row r="380" spans="1:1" ht="15.75" customHeight="1">
      <c r="A380" s="25"/>
    </row>
    <row r="381" spans="1:1" ht="15.75" customHeight="1">
      <c r="A381" s="25"/>
    </row>
    <row r="382" spans="1:1" ht="15.75" customHeight="1">
      <c r="A382" s="25"/>
    </row>
    <row r="383" spans="1:1" ht="15.75" customHeight="1">
      <c r="A383" s="25"/>
    </row>
    <row r="384" spans="1:1" ht="15.75" customHeight="1">
      <c r="A384" s="25"/>
    </row>
    <row r="385" spans="1:1" ht="15.75" customHeight="1">
      <c r="A385" s="25"/>
    </row>
    <row r="386" spans="1:1" ht="15.75" customHeight="1">
      <c r="A386" s="25"/>
    </row>
    <row r="387" spans="1:1" ht="15.75" customHeight="1">
      <c r="A387" s="25"/>
    </row>
    <row r="388" spans="1:1" ht="15.75" customHeight="1">
      <c r="A388" s="25"/>
    </row>
    <row r="389" spans="1:1" ht="15.75" customHeight="1">
      <c r="A389" s="25"/>
    </row>
    <row r="390" spans="1:1" ht="15.75" customHeight="1">
      <c r="A390" s="25"/>
    </row>
    <row r="391" spans="1:1" ht="15.75" customHeight="1">
      <c r="A391" s="25"/>
    </row>
    <row r="392" spans="1:1" ht="15.75" customHeight="1">
      <c r="A392" s="25"/>
    </row>
    <row r="393" spans="1:1" ht="15.75" customHeight="1">
      <c r="A393" s="25"/>
    </row>
    <row r="394" spans="1:1" ht="15.75" customHeight="1">
      <c r="A394" s="25"/>
    </row>
    <row r="395" spans="1:1" ht="15.75" customHeight="1">
      <c r="A395" s="25"/>
    </row>
    <row r="396" spans="1:1" ht="15.75" customHeight="1">
      <c r="A396" s="25"/>
    </row>
    <row r="397" spans="1:1" ht="15.75" customHeight="1">
      <c r="A397" s="25"/>
    </row>
    <row r="398" spans="1:1" ht="15.75" customHeight="1">
      <c r="A398" s="25"/>
    </row>
    <row r="399" spans="1:1" ht="15.75" customHeight="1">
      <c r="A399" s="25"/>
    </row>
    <row r="400" spans="1:1" ht="15.75" customHeight="1">
      <c r="A400" s="25"/>
    </row>
    <row r="401" spans="1:1" ht="15.75" customHeight="1">
      <c r="A401" s="25"/>
    </row>
    <row r="402" spans="1:1" ht="15.75" customHeight="1">
      <c r="A402" s="25"/>
    </row>
    <row r="403" spans="1:1" ht="15.75" customHeight="1">
      <c r="A403" s="25"/>
    </row>
    <row r="404" spans="1:1" ht="15.75" customHeight="1">
      <c r="A404" s="25"/>
    </row>
    <row r="405" spans="1:1" ht="15.75" customHeight="1">
      <c r="A405" s="25"/>
    </row>
    <row r="406" spans="1:1" ht="15.75" customHeight="1">
      <c r="A406" s="25"/>
    </row>
    <row r="407" spans="1:1" ht="15.75" customHeight="1">
      <c r="A407" s="25"/>
    </row>
    <row r="408" spans="1:1" ht="15.75" customHeight="1">
      <c r="A408" s="25"/>
    </row>
    <row r="409" spans="1:1" ht="15.75" customHeight="1">
      <c r="A409" s="25"/>
    </row>
    <row r="410" spans="1:1" ht="15.75" customHeight="1">
      <c r="A410" s="25"/>
    </row>
    <row r="411" spans="1:1" ht="15.75" customHeight="1">
      <c r="A411" s="25"/>
    </row>
    <row r="412" spans="1:1" ht="15.75" customHeight="1">
      <c r="A412" s="25"/>
    </row>
    <row r="413" spans="1:1" ht="15.75" customHeight="1">
      <c r="A413" s="25"/>
    </row>
    <row r="414" spans="1:1" ht="15.75" customHeight="1">
      <c r="A414" s="25"/>
    </row>
    <row r="415" spans="1:1" ht="15.75" customHeight="1">
      <c r="A415" s="25"/>
    </row>
    <row r="416" spans="1:1" ht="15.75" customHeight="1">
      <c r="A416" s="25"/>
    </row>
    <row r="417" spans="1:1" ht="15.75" customHeight="1">
      <c r="A417" s="25"/>
    </row>
    <row r="418" spans="1:1" ht="15.75" customHeight="1">
      <c r="A418" s="25"/>
    </row>
    <row r="419" spans="1:1" ht="15.75" customHeight="1">
      <c r="A419" s="25"/>
    </row>
    <row r="420" spans="1:1" ht="15.75" customHeight="1">
      <c r="A420" s="25"/>
    </row>
    <row r="421" spans="1:1" ht="15.75" customHeight="1">
      <c r="A421" s="25"/>
    </row>
    <row r="422" spans="1:1" ht="15.75" customHeight="1">
      <c r="A422" s="25"/>
    </row>
    <row r="423" spans="1:1" ht="15.75" customHeight="1">
      <c r="A423" s="25"/>
    </row>
    <row r="424" spans="1:1" ht="15.75" customHeight="1">
      <c r="A424" s="25"/>
    </row>
    <row r="425" spans="1:1" ht="15.75" customHeight="1">
      <c r="A425" s="25"/>
    </row>
    <row r="426" spans="1:1" ht="15.75" customHeight="1">
      <c r="A426" s="25"/>
    </row>
    <row r="427" spans="1:1" ht="15.75" customHeight="1">
      <c r="A427" s="25"/>
    </row>
    <row r="428" spans="1:1" ht="15.75" customHeight="1">
      <c r="A428" s="25"/>
    </row>
    <row r="429" spans="1:1" ht="15.75" customHeight="1">
      <c r="A429" s="25"/>
    </row>
    <row r="430" spans="1:1" ht="15.75" customHeight="1">
      <c r="A430" s="25"/>
    </row>
    <row r="431" spans="1:1" ht="15.75" customHeight="1">
      <c r="A431" s="25"/>
    </row>
    <row r="432" spans="1:1" ht="15.75" customHeight="1">
      <c r="A432" s="25"/>
    </row>
    <row r="433" spans="1:1" ht="15.75" customHeight="1">
      <c r="A433" s="25"/>
    </row>
    <row r="434" spans="1:1" ht="15.75" customHeight="1">
      <c r="A434" s="25"/>
    </row>
    <row r="435" spans="1:1" ht="15.75" customHeight="1">
      <c r="A435" s="25"/>
    </row>
    <row r="436" spans="1:1" ht="15.75" customHeight="1">
      <c r="A436" s="25"/>
    </row>
    <row r="437" spans="1:1" ht="15.75" customHeight="1">
      <c r="A437" s="25"/>
    </row>
    <row r="438" spans="1:1" ht="15.75" customHeight="1">
      <c r="A438" s="25"/>
    </row>
    <row r="439" spans="1:1" ht="15.75" customHeight="1">
      <c r="A439" s="25"/>
    </row>
    <row r="440" spans="1:1" ht="15.75" customHeight="1">
      <c r="A440" s="25"/>
    </row>
    <row r="441" spans="1:1" ht="15.75" customHeight="1">
      <c r="A441" s="25"/>
    </row>
    <row r="442" spans="1:1" ht="15.75" customHeight="1">
      <c r="A442" s="25"/>
    </row>
    <row r="443" spans="1:1" ht="15.75" customHeight="1">
      <c r="A443" s="25"/>
    </row>
    <row r="444" spans="1:1" ht="15.75" customHeight="1">
      <c r="A444" s="25"/>
    </row>
    <row r="445" spans="1:1" ht="15.75" customHeight="1">
      <c r="A445" s="25"/>
    </row>
    <row r="446" spans="1:1" ht="15.75" customHeight="1">
      <c r="A446" s="25"/>
    </row>
    <row r="447" spans="1:1" ht="15.75" customHeight="1">
      <c r="A447" s="25"/>
    </row>
    <row r="448" spans="1:1" ht="15.75" customHeight="1">
      <c r="A448" s="25"/>
    </row>
    <row r="449" spans="1:1" ht="15.75" customHeight="1">
      <c r="A449" s="25"/>
    </row>
    <row r="450" spans="1:1" ht="15.75" customHeight="1">
      <c r="A450" s="25"/>
    </row>
    <row r="451" spans="1:1" ht="15.75" customHeight="1">
      <c r="A451" s="25"/>
    </row>
    <row r="452" spans="1:1" ht="15.75" customHeight="1">
      <c r="A452" s="25"/>
    </row>
    <row r="453" spans="1:1" ht="15.75" customHeight="1">
      <c r="A453" s="25"/>
    </row>
    <row r="454" spans="1:1" ht="15.75" customHeight="1">
      <c r="A454" s="25"/>
    </row>
    <row r="455" spans="1:1" ht="15.75" customHeight="1">
      <c r="A455" s="25"/>
    </row>
    <row r="456" spans="1:1" ht="15.75" customHeight="1">
      <c r="A456" s="25"/>
    </row>
    <row r="457" spans="1:1" ht="15.75" customHeight="1">
      <c r="A457" s="25"/>
    </row>
    <row r="458" spans="1:1" ht="15.75" customHeight="1">
      <c r="A458" s="25"/>
    </row>
    <row r="459" spans="1:1" ht="15.75" customHeight="1">
      <c r="A459" s="25"/>
    </row>
    <row r="460" spans="1:1" ht="15.75" customHeight="1">
      <c r="A460" s="25"/>
    </row>
    <row r="461" spans="1:1" ht="15.75" customHeight="1">
      <c r="A461" s="25"/>
    </row>
    <row r="462" spans="1:1" ht="15.75" customHeight="1">
      <c r="A462" s="25"/>
    </row>
    <row r="463" spans="1:1" ht="15.75" customHeight="1">
      <c r="A463" s="25"/>
    </row>
    <row r="464" spans="1:1" ht="15.75" customHeight="1">
      <c r="A464" s="25"/>
    </row>
    <row r="465" spans="1:1" ht="15.75" customHeight="1">
      <c r="A465" s="25"/>
    </row>
    <row r="466" spans="1:1" ht="15.75" customHeight="1">
      <c r="A466" s="25"/>
    </row>
    <row r="467" spans="1:1" ht="15.75" customHeight="1">
      <c r="A467" s="25"/>
    </row>
    <row r="468" spans="1:1" ht="15.75" customHeight="1">
      <c r="A468" s="25"/>
    </row>
    <row r="469" spans="1:1" ht="15.75" customHeight="1">
      <c r="A469" s="25"/>
    </row>
    <row r="470" spans="1:1" ht="15.75" customHeight="1">
      <c r="A470" s="25"/>
    </row>
    <row r="471" spans="1:1" ht="15.75" customHeight="1">
      <c r="A471" s="25"/>
    </row>
    <row r="472" spans="1:1" ht="15.75" customHeight="1">
      <c r="A472" s="25"/>
    </row>
    <row r="473" spans="1:1" ht="15.75" customHeight="1">
      <c r="A473" s="25"/>
    </row>
    <row r="474" spans="1:1" ht="15.75" customHeight="1">
      <c r="A474" s="25"/>
    </row>
    <row r="475" spans="1:1" ht="15.75" customHeight="1">
      <c r="A475" s="25"/>
    </row>
    <row r="476" spans="1:1" ht="15.75" customHeight="1">
      <c r="A476" s="25"/>
    </row>
    <row r="477" spans="1:1" ht="15.75" customHeight="1">
      <c r="A477" s="25"/>
    </row>
    <row r="478" spans="1:1" ht="15.75" customHeight="1">
      <c r="A478" s="25"/>
    </row>
    <row r="479" spans="1:1" ht="15.75" customHeight="1">
      <c r="A479" s="25"/>
    </row>
    <row r="480" spans="1:1" ht="15.75" customHeight="1">
      <c r="A480" s="25"/>
    </row>
    <row r="481" spans="1:1" ht="15.75" customHeight="1">
      <c r="A481" s="25"/>
    </row>
    <row r="482" spans="1:1" ht="15.75" customHeight="1">
      <c r="A482" s="25"/>
    </row>
    <row r="483" spans="1:1" ht="15.75" customHeight="1">
      <c r="A483" s="25"/>
    </row>
    <row r="484" spans="1:1" ht="15.75" customHeight="1">
      <c r="A484" s="25"/>
    </row>
    <row r="485" spans="1:1" ht="15.75" customHeight="1">
      <c r="A485" s="25"/>
    </row>
    <row r="486" spans="1:1" ht="15.75" customHeight="1">
      <c r="A486" s="25"/>
    </row>
    <row r="487" spans="1:1" ht="15.75" customHeight="1">
      <c r="A487" s="25"/>
    </row>
    <row r="488" spans="1:1" ht="15.75" customHeight="1">
      <c r="A488" s="25"/>
    </row>
    <row r="489" spans="1:1" ht="15.75" customHeight="1">
      <c r="A489" s="25"/>
    </row>
    <row r="490" spans="1:1" ht="15.75" customHeight="1">
      <c r="A490" s="25"/>
    </row>
    <row r="491" spans="1:1" ht="15.75" customHeight="1">
      <c r="A491" s="25"/>
    </row>
    <row r="492" spans="1:1" ht="15.75" customHeight="1">
      <c r="A492" s="25"/>
    </row>
    <row r="493" spans="1:1" ht="15.75" customHeight="1">
      <c r="A493" s="25"/>
    </row>
    <row r="494" spans="1:1" ht="15.75" customHeight="1">
      <c r="A494" s="25"/>
    </row>
    <row r="495" spans="1:1" ht="15.75" customHeight="1">
      <c r="A495" s="25"/>
    </row>
    <row r="496" spans="1:1" ht="15.75" customHeight="1">
      <c r="A496" s="25"/>
    </row>
    <row r="497" spans="1:1" ht="15.75" customHeight="1">
      <c r="A497" s="25"/>
    </row>
    <row r="498" spans="1:1" ht="15.75" customHeight="1">
      <c r="A498" s="25"/>
    </row>
    <row r="499" spans="1:1" ht="15.75" customHeight="1">
      <c r="A499" s="25"/>
    </row>
    <row r="500" spans="1:1" ht="15.75" customHeight="1">
      <c r="A500" s="25"/>
    </row>
    <row r="501" spans="1:1" ht="15.75" customHeight="1">
      <c r="A501" s="25"/>
    </row>
    <row r="502" spans="1:1" ht="15.75" customHeight="1">
      <c r="A502" s="25"/>
    </row>
    <row r="503" spans="1:1" ht="15.75" customHeight="1">
      <c r="A503" s="25"/>
    </row>
    <row r="504" spans="1:1" ht="15.75" customHeight="1">
      <c r="A504" s="25"/>
    </row>
    <row r="505" spans="1:1" ht="15.75" customHeight="1">
      <c r="A505" s="25"/>
    </row>
    <row r="506" spans="1:1" ht="15.75" customHeight="1">
      <c r="A506" s="25"/>
    </row>
    <row r="507" spans="1:1" ht="15.75" customHeight="1">
      <c r="A507" s="25"/>
    </row>
    <row r="508" spans="1:1" ht="15.75" customHeight="1">
      <c r="A508" s="25"/>
    </row>
    <row r="509" spans="1:1" ht="15.75" customHeight="1">
      <c r="A509" s="25"/>
    </row>
    <row r="510" spans="1:1" ht="15.75" customHeight="1">
      <c r="A510" s="25"/>
    </row>
    <row r="511" spans="1:1" ht="15.75" customHeight="1">
      <c r="A511" s="25"/>
    </row>
    <row r="512" spans="1:1" ht="15.75" customHeight="1">
      <c r="A512" s="25"/>
    </row>
    <row r="513" spans="1:1" ht="15.75" customHeight="1">
      <c r="A513" s="25"/>
    </row>
    <row r="514" spans="1:1" ht="15.75" customHeight="1">
      <c r="A514" s="25"/>
    </row>
    <row r="515" spans="1:1" ht="15.75" customHeight="1">
      <c r="A515" s="25"/>
    </row>
    <row r="516" spans="1:1" ht="15.75" customHeight="1">
      <c r="A516" s="25"/>
    </row>
    <row r="517" spans="1:1" ht="15.75" customHeight="1">
      <c r="A517" s="25"/>
    </row>
    <row r="518" spans="1:1" ht="15.75" customHeight="1">
      <c r="A518" s="25"/>
    </row>
    <row r="519" spans="1:1" ht="15.75" customHeight="1">
      <c r="A519" s="25"/>
    </row>
    <row r="520" spans="1:1" ht="15.75" customHeight="1">
      <c r="A520" s="25"/>
    </row>
    <row r="521" spans="1:1" ht="15.75" customHeight="1">
      <c r="A521" s="25"/>
    </row>
    <row r="522" spans="1:1" ht="15.75" customHeight="1">
      <c r="A522" s="25"/>
    </row>
    <row r="523" spans="1:1" ht="15.75" customHeight="1">
      <c r="A523" s="25"/>
    </row>
    <row r="524" spans="1:1" ht="15.75" customHeight="1">
      <c r="A524" s="25"/>
    </row>
    <row r="525" spans="1:1" ht="15.75" customHeight="1">
      <c r="A525" s="25"/>
    </row>
    <row r="526" spans="1:1" ht="15.75" customHeight="1">
      <c r="A526" s="25"/>
    </row>
    <row r="527" spans="1:1" ht="15.75" customHeight="1">
      <c r="A527" s="25"/>
    </row>
    <row r="528" spans="1:1" ht="15.75" customHeight="1">
      <c r="A528" s="25"/>
    </row>
    <row r="529" spans="1:1" ht="15.75" customHeight="1">
      <c r="A529" s="25"/>
    </row>
    <row r="530" spans="1:1" ht="15.75" customHeight="1">
      <c r="A530" s="25"/>
    </row>
    <row r="531" spans="1:1" ht="15.75" customHeight="1">
      <c r="A531" s="25"/>
    </row>
    <row r="532" spans="1:1" ht="15.75" customHeight="1">
      <c r="A532" s="25"/>
    </row>
    <row r="533" spans="1:1" ht="15.75" customHeight="1">
      <c r="A533" s="25"/>
    </row>
    <row r="534" spans="1:1" ht="15.75" customHeight="1">
      <c r="A534" s="25"/>
    </row>
    <row r="535" spans="1:1" ht="15.75" customHeight="1">
      <c r="A535" s="25"/>
    </row>
    <row r="536" spans="1:1" ht="15.75" customHeight="1">
      <c r="A536" s="25"/>
    </row>
    <row r="537" spans="1:1" ht="15.75" customHeight="1">
      <c r="A537" s="25"/>
    </row>
    <row r="538" spans="1:1" ht="15.75" customHeight="1">
      <c r="A538" s="25"/>
    </row>
    <row r="539" spans="1:1" ht="15.75" customHeight="1">
      <c r="A539" s="25"/>
    </row>
    <row r="540" spans="1:1" ht="15.75" customHeight="1">
      <c r="A540" s="25"/>
    </row>
    <row r="541" spans="1:1" ht="15.75" customHeight="1">
      <c r="A541" s="25"/>
    </row>
    <row r="542" spans="1:1" ht="15.75" customHeight="1">
      <c r="A542" s="25"/>
    </row>
    <row r="543" spans="1:1" ht="15.75" customHeight="1">
      <c r="A543" s="25"/>
    </row>
    <row r="544" spans="1:1" ht="15.75" customHeight="1">
      <c r="A544" s="25"/>
    </row>
    <row r="545" spans="1:1" ht="15.75" customHeight="1">
      <c r="A545" s="25"/>
    </row>
    <row r="546" spans="1:1" ht="15.75" customHeight="1">
      <c r="A546" s="25"/>
    </row>
    <row r="547" spans="1:1" ht="15.75" customHeight="1">
      <c r="A547" s="25"/>
    </row>
    <row r="548" spans="1:1" ht="15.75" customHeight="1">
      <c r="A548" s="25"/>
    </row>
    <row r="549" spans="1:1" ht="15.75" customHeight="1">
      <c r="A549" s="25"/>
    </row>
    <row r="550" spans="1:1" ht="15.75" customHeight="1">
      <c r="A550" s="25"/>
    </row>
    <row r="551" spans="1:1" ht="15.75" customHeight="1">
      <c r="A551" s="25"/>
    </row>
    <row r="552" spans="1:1" ht="15.75" customHeight="1">
      <c r="A552" s="25"/>
    </row>
    <row r="553" spans="1:1" ht="15.75" customHeight="1">
      <c r="A553" s="25"/>
    </row>
    <row r="554" spans="1:1" ht="15.75" customHeight="1">
      <c r="A554" s="25"/>
    </row>
    <row r="555" spans="1:1" ht="15.75" customHeight="1">
      <c r="A555" s="25"/>
    </row>
    <row r="556" spans="1:1" ht="15.75" customHeight="1">
      <c r="A556" s="25"/>
    </row>
    <row r="557" spans="1:1" ht="15.75" customHeight="1">
      <c r="A557" s="25"/>
    </row>
    <row r="558" spans="1:1" ht="15.75" customHeight="1">
      <c r="A558" s="25"/>
    </row>
    <row r="559" spans="1:1" ht="15.75" customHeight="1">
      <c r="A559" s="25"/>
    </row>
    <row r="560" spans="1:1" ht="15.75" customHeight="1">
      <c r="A560" s="25"/>
    </row>
    <row r="561" spans="1:1" ht="15.75" customHeight="1">
      <c r="A561" s="25"/>
    </row>
    <row r="562" spans="1:1" ht="15.75" customHeight="1">
      <c r="A562" s="25"/>
    </row>
    <row r="563" spans="1:1" ht="15.75" customHeight="1">
      <c r="A563" s="25"/>
    </row>
    <row r="564" spans="1:1" ht="15.75" customHeight="1">
      <c r="A564" s="25"/>
    </row>
    <row r="565" spans="1:1" ht="15.75" customHeight="1">
      <c r="A565" s="25"/>
    </row>
    <row r="566" spans="1:1" ht="15.75" customHeight="1">
      <c r="A566" s="25"/>
    </row>
    <row r="567" spans="1:1" ht="15.75" customHeight="1">
      <c r="A567" s="25"/>
    </row>
    <row r="568" spans="1:1" ht="15.75" customHeight="1">
      <c r="A568" s="25"/>
    </row>
    <row r="569" spans="1:1" ht="15.75" customHeight="1">
      <c r="A569" s="25"/>
    </row>
    <row r="570" spans="1:1" ht="15.75" customHeight="1">
      <c r="A570" s="25"/>
    </row>
    <row r="571" spans="1:1" ht="15.75" customHeight="1">
      <c r="A571" s="25"/>
    </row>
    <row r="572" spans="1:1" ht="15.75" customHeight="1">
      <c r="A572" s="25"/>
    </row>
    <row r="573" spans="1:1" ht="15.75" customHeight="1">
      <c r="A573" s="25"/>
    </row>
    <row r="574" spans="1:1" ht="15.75" customHeight="1">
      <c r="A574" s="25"/>
    </row>
    <row r="575" spans="1:1" ht="15.75" customHeight="1">
      <c r="A575" s="25"/>
    </row>
    <row r="576" spans="1:1" ht="15.75" customHeight="1">
      <c r="A576" s="25"/>
    </row>
    <row r="577" spans="1:1" ht="15.75" customHeight="1">
      <c r="A577" s="25"/>
    </row>
    <row r="578" spans="1:1" ht="15.75" customHeight="1">
      <c r="A578" s="25"/>
    </row>
    <row r="579" spans="1:1" ht="15.75" customHeight="1">
      <c r="A579" s="25"/>
    </row>
    <row r="580" spans="1:1" ht="15.75" customHeight="1">
      <c r="A580" s="25"/>
    </row>
    <row r="581" spans="1:1" ht="15.75" customHeight="1">
      <c r="A581" s="25"/>
    </row>
    <row r="582" spans="1:1" ht="15.75" customHeight="1">
      <c r="A582" s="25"/>
    </row>
    <row r="583" spans="1:1" ht="15.75" customHeight="1">
      <c r="A583" s="25"/>
    </row>
    <row r="584" spans="1:1" ht="15.75" customHeight="1">
      <c r="A584" s="25"/>
    </row>
    <row r="585" spans="1:1" ht="15.75" customHeight="1">
      <c r="A585" s="25"/>
    </row>
    <row r="586" spans="1:1" ht="15.75" customHeight="1">
      <c r="A586" s="25"/>
    </row>
    <row r="587" spans="1:1" ht="15.75" customHeight="1">
      <c r="A587" s="25"/>
    </row>
    <row r="588" spans="1:1" ht="15.75" customHeight="1">
      <c r="A588" s="25"/>
    </row>
    <row r="589" spans="1:1" ht="15.75" customHeight="1">
      <c r="A589" s="25"/>
    </row>
    <row r="590" spans="1:1" ht="15.75" customHeight="1">
      <c r="A590" s="25"/>
    </row>
    <row r="591" spans="1:1" ht="15.75" customHeight="1">
      <c r="A591" s="25"/>
    </row>
    <row r="592" spans="1:1" ht="15.75" customHeight="1">
      <c r="A592" s="25"/>
    </row>
    <row r="593" spans="1:1" ht="15.75" customHeight="1">
      <c r="A593" s="25"/>
    </row>
    <row r="594" spans="1:1" ht="15.75" customHeight="1">
      <c r="A594" s="25"/>
    </row>
    <row r="595" spans="1:1" ht="15.75" customHeight="1">
      <c r="A595" s="25"/>
    </row>
    <row r="596" spans="1:1" ht="15.75" customHeight="1">
      <c r="A596" s="25"/>
    </row>
    <row r="597" spans="1:1" ht="15.75" customHeight="1">
      <c r="A597" s="25"/>
    </row>
    <row r="598" spans="1:1" ht="15.75" customHeight="1">
      <c r="A598" s="25"/>
    </row>
    <row r="599" spans="1:1" ht="15.75" customHeight="1">
      <c r="A599" s="25"/>
    </row>
    <row r="600" spans="1:1" ht="15.75" customHeight="1">
      <c r="A600" s="25"/>
    </row>
    <row r="601" spans="1:1" ht="15.75" customHeight="1">
      <c r="A601" s="25"/>
    </row>
    <row r="602" spans="1:1" ht="15.75" customHeight="1">
      <c r="A602" s="25"/>
    </row>
    <row r="603" spans="1:1" ht="15.75" customHeight="1">
      <c r="A603" s="25"/>
    </row>
    <row r="604" spans="1:1" ht="15.75" customHeight="1">
      <c r="A604" s="25"/>
    </row>
    <row r="605" spans="1:1" ht="15.75" customHeight="1">
      <c r="A605" s="25"/>
    </row>
    <row r="606" spans="1:1" ht="15.75" customHeight="1">
      <c r="A606" s="25"/>
    </row>
    <row r="607" spans="1:1" ht="15.75" customHeight="1">
      <c r="A607" s="25"/>
    </row>
    <row r="608" spans="1:1" ht="15.75" customHeight="1">
      <c r="A608" s="25"/>
    </row>
    <row r="609" spans="1:1" ht="15.75" customHeight="1">
      <c r="A609" s="25"/>
    </row>
    <row r="610" spans="1:1" ht="15.75" customHeight="1">
      <c r="A610" s="25"/>
    </row>
    <row r="611" spans="1:1" ht="15.75" customHeight="1">
      <c r="A611" s="25"/>
    </row>
    <row r="612" spans="1:1" ht="15.75" customHeight="1">
      <c r="A612" s="25"/>
    </row>
    <row r="613" spans="1:1" ht="15.75" customHeight="1">
      <c r="A613" s="25"/>
    </row>
    <row r="614" spans="1:1" ht="15.75" customHeight="1">
      <c r="A614" s="25"/>
    </row>
    <row r="615" spans="1:1" ht="15.75" customHeight="1">
      <c r="A615" s="25"/>
    </row>
    <row r="616" spans="1:1" ht="15.75" customHeight="1">
      <c r="A616" s="25"/>
    </row>
    <row r="617" spans="1:1" ht="15.75" customHeight="1">
      <c r="A617" s="25"/>
    </row>
    <row r="618" spans="1:1" ht="15.75" customHeight="1">
      <c r="A618" s="25"/>
    </row>
    <row r="619" spans="1:1" ht="15.75" customHeight="1">
      <c r="A619" s="25"/>
    </row>
    <row r="620" spans="1:1" ht="15.75" customHeight="1">
      <c r="A620" s="25"/>
    </row>
    <row r="621" spans="1:1" ht="15.75" customHeight="1">
      <c r="A621" s="25"/>
    </row>
    <row r="622" spans="1:1" ht="15.75" customHeight="1">
      <c r="A622" s="25"/>
    </row>
    <row r="623" spans="1:1" ht="15.75" customHeight="1">
      <c r="A623" s="25"/>
    </row>
    <row r="624" spans="1:1" ht="15.75" customHeight="1">
      <c r="A624" s="25"/>
    </row>
    <row r="625" spans="1:1" ht="15.75" customHeight="1">
      <c r="A625" s="25"/>
    </row>
    <row r="626" spans="1:1" ht="15.75" customHeight="1">
      <c r="A626" s="25"/>
    </row>
    <row r="627" spans="1:1" ht="15.75" customHeight="1">
      <c r="A627" s="25"/>
    </row>
    <row r="628" spans="1:1" ht="15.75" customHeight="1">
      <c r="A628" s="25"/>
    </row>
    <row r="629" spans="1:1" ht="15.75" customHeight="1">
      <c r="A629" s="25"/>
    </row>
    <row r="630" spans="1:1" ht="15.75" customHeight="1">
      <c r="A630" s="25"/>
    </row>
    <row r="631" spans="1:1" ht="15.75" customHeight="1">
      <c r="A631" s="25"/>
    </row>
    <row r="632" spans="1:1" ht="15.75" customHeight="1">
      <c r="A632" s="25"/>
    </row>
    <row r="633" spans="1:1" ht="15.75" customHeight="1">
      <c r="A633" s="25"/>
    </row>
    <row r="634" spans="1:1" ht="15.75" customHeight="1">
      <c r="A634" s="25"/>
    </row>
    <row r="635" spans="1:1" ht="15.75" customHeight="1">
      <c r="A635" s="25"/>
    </row>
    <row r="636" spans="1:1" ht="15.75" customHeight="1">
      <c r="A636" s="25"/>
    </row>
    <row r="637" spans="1:1" ht="15.75" customHeight="1">
      <c r="A637" s="25"/>
    </row>
    <row r="638" spans="1:1" ht="15.75" customHeight="1">
      <c r="A638" s="25"/>
    </row>
    <row r="639" spans="1:1" ht="15.75" customHeight="1">
      <c r="A639" s="25"/>
    </row>
    <row r="640" spans="1:1" ht="15.75" customHeight="1">
      <c r="A640" s="25"/>
    </row>
    <row r="641" spans="1:1" ht="15.75" customHeight="1">
      <c r="A641" s="25"/>
    </row>
    <row r="642" spans="1:1" ht="15.75" customHeight="1">
      <c r="A642" s="25"/>
    </row>
    <row r="643" spans="1:1" ht="15.75" customHeight="1">
      <c r="A643" s="25"/>
    </row>
    <row r="644" spans="1:1" ht="15.75" customHeight="1">
      <c r="A644" s="25"/>
    </row>
    <row r="645" spans="1:1" ht="15.75" customHeight="1">
      <c r="A645" s="25"/>
    </row>
    <row r="646" spans="1:1" ht="15.75" customHeight="1">
      <c r="A646" s="25"/>
    </row>
    <row r="647" spans="1:1" ht="15.75" customHeight="1">
      <c r="A647" s="25"/>
    </row>
    <row r="648" spans="1:1" ht="15.75" customHeight="1">
      <c r="A648" s="25"/>
    </row>
    <row r="649" spans="1:1" ht="15.75" customHeight="1">
      <c r="A649" s="25"/>
    </row>
    <row r="650" spans="1:1" ht="15.75" customHeight="1">
      <c r="A650" s="25"/>
    </row>
    <row r="651" spans="1:1" ht="15.75" customHeight="1">
      <c r="A651" s="25"/>
    </row>
    <row r="652" spans="1:1" ht="15.75" customHeight="1">
      <c r="A652" s="25"/>
    </row>
    <row r="653" spans="1:1" ht="15.75" customHeight="1">
      <c r="A653" s="25"/>
    </row>
    <row r="654" spans="1:1" ht="15.75" customHeight="1">
      <c r="A654" s="25"/>
    </row>
    <row r="655" spans="1:1" ht="15.75" customHeight="1">
      <c r="A655" s="25"/>
    </row>
    <row r="656" spans="1:1" ht="15.75" customHeight="1">
      <c r="A656" s="25"/>
    </row>
    <row r="657" spans="1:1" ht="15.75" customHeight="1">
      <c r="A657" s="25"/>
    </row>
    <row r="658" spans="1:1" ht="15.75" customHeight="1">
      <c r="A658" s="25"/>
    </row>
    <row r="659" spans="1:1" ht="15.75" customHeight="1">
      <c r="A659" s="25"/>
    </row>
    <row r="660" spans="1:1" ht="15.75" customHeight="1">
      <c r="A660" s="25"/>
    </row>
    <row r="661" spans="1:1" ht="15.75" customHeight="1">
      <c r="A661" s="25"/>
    </row>
    <row r="662" spans="1:1" ht="15.75" customHeight="1">
      <c r="A662" s="25"/>
    </row>
    <row r="663" spans="1:1" ht="15.75" customHeight="1">
      <c r="A663" s="25"/>
    </row>
    <row r="664" spans="1:1" ht="15.75" customHeight="1">
      <c r="A664" s="25"/>
    </row>
    <row r="665" spans="1:1" ht="15.75" customHeight="1">
      <c r="A665" s="25"/>
    </row>
    <row r="666" spans="1:1" ht="15.75" customHeight="1">
      <c r="A666" s="25"/>
    </row>
    <row r="667" spans="1:1" ht="15.75" customHeight="1">
      <c r="A667" s="25"/>
    </row>
    <row r="668" spans="1:1" ht="15.75" customHeight="1">
      <c r="A668" s="25"/>
    </row>
    <row r="669" spans="1:1" ht="15.75" customHeight="1">
      <c r="A669" s="25"/>
    </row>
    <row r="670" spans="1:1" ht="15.75" customHeight="1">
      <c r="A670" s="25"/>
    </row>
    <row r="671" spans="1:1" ht="15.75" customHeight="1">
      <c r="A671" s="25"/>
    </row>
    <row r="672" spans="1:1" ht="15.75" customHeight="1">
      <c r="A672" s="25"/>
    </row>
    <row r="673" spans="1:1" ht="15.75" customHeight="1">
      <c r="A673" s="25"/>
    </row>
    <row r="674" spans="1:1" ht="15.75" customHeight="1">
      <c r="A674" s="25"/>
    </row>
    <row r="675" spans="1:1" ht="15.75" customHeight="1">
      <c r="A675" s="25"/>
    </row>
    <row r="676" spans="1:1" ht="15.75" customHeight="1">
      <c r="A676" s="25"/>
    </row>
    <row r="677" spans="1:1" ht="15.75" customHeight="1">
      <c r="A677" s="25"/>
    </row>
    <row r="678" spans="1:1" ht="15.75" customHeight="1">
      <c r="A678" s="25"/>
    </row>
    <row r="679" spans="1:1" ht="15.75" customHeight="1">
      <c r="A679" s="25"/>
    </row>
    <row r="680" spans="1:1" ht="15.75" customHeight="1">
      <c r="A680" s="25"/>
    </row>
    <row r="681" spans="1:1" ht="15.75" customHeight="1">
      <c r="A681" s="25"/>
    </row>
    <row r="682" spans="1:1" ht="15.75" customHeight="1">
      <c r="A682" s="25"/>
    </row>
    <row r="683" spans="1:1" ht="15.75" customHeight="1">
      <c r="A683" s="25"/>
    </row>
    <row r="684" spans="1:1" ht="15.75" customHeight="1">
      <c r="A684" s="25"/>
    </row>
    <row r="685" spans="1:1" ht="15.75" customHeight="1">
      <c r="A685" s="25"/>
    </row>
    <row r="686" spans="1:1" ht="15.75" customHeight="1">
      <c r="A686" s="25"/>
    </row>
    <row r="687" spans="1:1" ht="15.75" customHeight="1">
      <c r="A687" s="25"/>
    </row>
    <row r="688" spans="1:1" ht="15.75" customHeight="1">
      <c r="A688" s="25"/>
    </row>
    <row r="689" spans="1:1" ht="15.75" customHeight="1">
      <c r="A689" s="25"/>
    </row>
    <row r="690" spans="1:1" ht="15.75" customHeight="1">
      <c r="A690" s="25"/>
    </row>
    <row r="691" spans="1:1" ht="15.75" customHeight="1">
      <c r="A691" s="25"/>
    </row>
    <row r="692" spans="1:1" ht="15.75" customHeight="1">
      <c r="A692" s="25"/>
    </row>
    <row r="693" spans="1:1" ht="15.75" customHeight="1">
      <c r="A693" s="25"/>
    </row>
    <row r="694" spans="1:1" ht="15.75" customHeight="1">
      <c r="A694" s="25"/>
    </row>
    <row r="695" spans="1:1" ht="15.75" customHeight="1">
      <c r="A695" s="25"/>
    </row>
    <row r="696" spans="1:1" ht="15.75" customHeight="1">
      <c r="A696" s="25"/>
    </row>
    <row r="697" spans="1:1" ht="15.75" customHeight="1">
      <c r="A697" s="25"/>
    </row>
    <row r="698" spans="1:1" ht="15.75" customHeight="1">
      <c r="A698" s="25"/>
    </row>
    <row r="699" spans="1:1" ht="15.75" customHeight="1">
      <c r="A699" s="25"/>
    </row>
    <row r="700" spans="1:1" ht="15.75" customHeight="1">
      <c r="A700" s="25"/>
    </row>
    <row r="701" spans="1:1" ht="15.75" customHeight="1">
      <c r="A701" s="25"/>
    </row>
    <row r="702" spans="1:1" ht="15.75" customHeight="1">
      <c r="A702" s="25"/>
    </row>
    <row r="703" spans="1:1" ht="15.75" customHeight="1">
      <c r="A703" s="25"/>
    </row>
    <row r="704" spans="1:1" ht="15.75" customHeight="1">
      <c r="A704" s="25"/>
    </row>
    <row r="705" spans="1:1" ht="15.75" customHeight="1">
      <c r="A705" s="25"/>
    </row>
    <row r="706" spans="1:1" ht="15.75" customHeight="1">
      <c r="A706" s="25"/>
    </row>
    <row r="707" spans="1:1" ht="15.75" customHeight="1">
      <c r="A707" s="25"/>
    </row>
    <row r="708" spans="1:1" ht="15.75" customHeight="1">
      <c r="A708" s="25"/>
    </row>
    <row r="709" spans="1:1" ht="15.75" customHeight="1">
      <c r="A709" s="25"/>
    </row>
    <row r="710" spans="1:1" ht="15.75" customHeight="1">
      <c r="A710" s="25"/>
    </row>
    <row r="711" spans="1:1" ht="15.75" customHeight="1">
      <c r="A711" s="25"/>
    </row>
    <row r="712" spans="1:1" ht="15.75" customHeight="1">
      <c r="A712" s="25"/>
    </row>
    <row r="713" spans="1:1" ht="15.75" customHeight="1">
      <c r="A713" s="25"/>
    </row>
    <row r="714" spans="1:1" ht="15.75" customHeight="1">
      <c r="A714" s="25"/>
    </row>
    <row r="715" spans="1:1" ht="15.75" customHeight="1">
      <c r="A715" s="25"/>
    </row>
    <row r="716" spans="1:1" ht="15.75" customHeight="1">
      <c r="A716" s="25"/>
    </row>
    <row r="717" spans="1:1" ht="15.75" customHeight="1">
      <c r="A717" s="25"/>
    </row>
    <row r="718" spans="1:1" ht="15.75" customHeight="1">
      <c r="A718" s="25"/>
    </row>
    <row r="719" spans="1:1" ht="15.75" customHeight="1">
      <c r="A719" s="25"/>
    </row>
    <row r="720" spans="1:1" ht="15.75" customHeight="1">
      <c r="A720" s="25"/>
    </row>
    <row r="721" spans="1:1" ht="15.75" customHeight="1">
      <c r="A721" s="25"/>
    </row>
    <row r="722" spans="1:1" ht="15.75" customHeight="1">
      <c r="A722" s="25"/>
    </row>
    <row r="723" spans="1:1" ht="15.75" customHeight="1">
      <c r="A723" s="25"/>
    </row>
    <row r="724" spans="1:1" ht="15.75" customHeight="1">
      <c r="A724" s="25"/>
    </row>
    <row r="725" spans="1:1" ht="15.75" customHeight="1">
      <c r="A725" s="25"/>
    </row>
    <row r="726" spans="1:1" ht="15.75" customHeight="1">
      <c r="A726" s="25"/>
    </row>
    <row r="727" spans="1:1" ht="15.75" customHeight="1">
      <c r="A727" s="25"/>
    </row>
    <row r="728" spans="1:1" ht="15.75" customHeight="1">
      <c r="A728" s="25"/>
    </row>
    <row r="729" spans="1:1" ht="15.75" customHeight="1">
      <c r="A729" s="25"/>
    </row>
    <row r="730" spans="1:1" ht="15.75" customHeight="1">
      <c r="A730" s="25"/>
    </row>
    <row r="731" spans="1:1" ht="15.75" customHeight="1">
      <c r="A731" s="25"/>
    </row>
    <row r="732" spans="1:1" ht="15.75" customHeight="1">
      <c r="A732" s="25"/>
    </row>
    <row r="733" spans="1:1" ht="15.75" customHeight="1">
      <c r="A733" s="25"/>
    </row>
    <row r="734" spans="1:1" ht="15.75" customHeight="1">
      <c r="A734" s="25"/>
    </row>
    <row r="735" spans="1:1" ht="15.75" customHeight="1">
      <c r="A735" s="25"/>
    </row>
    <row r="736" spans="1:1" ht="15.75" customHeight="1">
      <c r="A736" s="25"/>
    </row>
    <row r="737" spans="1:1" ht="15.75" customHeight="1">
      <c r="A737" s="25"/>
    </row>
    <row r="738" spans="1:1" ht="15.75" customHeight="1">
      <c r="A738" s="25"/>
    </row>
    <row r="739" spans="1:1" ht="15.75" customHeight="1">
      <c r="A739" s="25"/>
    </row>
    <row r="740" spans="1:1" ht="15.75" customHeight="1">
      <c r="A740" s="25"/>
    </row>
    <row r="741" spans="1:1" ht="15.75" customHeight="1">
      <c r="A741" s="25"/>
    </row>
    <row r="742" spans="1:1" ht="15.75" customHeight="1">
      <c r="A742" s="25"/>
    </row>
    <row r="743" spans="1:1" ht="15.75" customHeight="1">
      <c r="A743" s="25"/>
    </row>
    <row r="744" spans="1:1" ht="15.75" customHeight="1">
      <c r="A744" s="25"/>
    </row>
    <row r="745" spans="1:1" ht="15.75" customHeight="1">
      <c r="A745" s="25"/>
    </row>
    <row r="746" spans="1:1" ht="15.75" customHeight="1">
      <c r="A746" s="25"/>
    </row>
    <row r="747" spans="1:1" ht="15.75" customHeight="1">
      <c r="A747" s="25"/>
    </row>
    <row r="748" spans="1:1" ht="15.75" customHeight="1">
      <c r="A748" s="25"/>
    </row>
    <row r="749" spans="1:1" ht="15.75" customHeight="1">
      <c r="A749" s="25"/>
    </row>
    <row r="750" spans="1:1" ht="15.75" customHeight="1">
      <c r="A750" s="25"/>
    </row>
    <row r="751" spans="1:1" ht="15.75" customHeight="1">
      <c r="A751" s="25"/>
    </row>
    <row r="752" spans="1:1" ht="15.75" customHeight="1">
      <c r="A752" s="25"/>
    </row>
    <row r="753" spans="1:1" ht="15.75" customHeight="1">
      <c r="A753" s="25"/>
    </row>
    <row r="754" spans="1:1" ht="15.75" customHeight="1">
      <c r="A754" s="25"/>
    </row>
    <row r="755" spans="1:1" ht="15.75" customHeight="1">
      <c r="A755" s="25"/>
    </row>
    <row r="756" spans="1:1" ht="15.75" customHeight="1">
      <c r="A756" s="25"/>
    </row>
    <row r="757" spans="1:1" ht="15.75" customHeight="1">
      <c r="A757" s="25"/>
    </row>
    <row r="758" spans="1:1" ht="15.75" customHeight="1">
      <c r="A758" s="25"/>
    </row>
    <row r="759" spans="1:1" ht="15.75" customHeight="1">
      <c r="A759" s="25"/>
    </row>
    <row r="760" spans="1:1" ht="15.75" customHeight="1">
      <c r="A760" s="25"/>
    </row>
    <row r="761" spans="1:1" ht="15.75" customHeight="1">
      <c r="A761" s="25"/>
    </row>
    <row r="762" spans="1:1" ht="15.75" customHeight="1">
      <c r="A762" s="25"/>
    </row>
    <row r="763" spans="1:1" ht="15.75" customHeight="1">
      <c r="A763" s="25"/>
    </row>
    <row r="764" spans="1:1" ht="15.75" customHeight="1">
      <c r="A764" s="25"/>
    </row>
    <row r="765" spans="1:1" ht="15.75" customHeight="1">
      <c r="A765" s="25"/>
    </row>
    <row r="766" spans="1:1" ht="15.75" customHeight="1">
      <c r="A766" s="25"/>
    </row>
    <row r="767" spans="1:1" ht="15.75" customHeight="1">
      <c r="A767" s="25"/>
    </row>
    <row r="768" spans="1:1" ht="15.75" customHeight="1">
      <c r="A768" s="25"/>
    </row>
    <row r="769" spans="1:1" ht="15.75" customHeight="1">
      <c r="A769" s="25"/>
    </row>
    <row r="770" spans="1:1" ht="15.75" customHeight="1">
      <c r="A770" s="25"/>
    </row>
    <row r="771" spans="1:1" ht="15.75" customHeight="1">
      <c r="A771" s="25"/>
    </row>
    <row r="772" spans="1:1" ht="15.75" customHeight="1">
      <c r="A772" s="25"/>
    </row>
    <row r="773" spans="1:1" ht="15.75" customHeight="1">
      <c r="A773" s="25"/>
    </row>
    <row r="774" spans="1:1" ht="15.75" customHeight="1">
      <c r="A774" s="25"/>
    </row>
    <row r="775" spans="1:1" ht="15.75" customHeight="1">
      <c r="A775" s="25"/>
    </row>
    <row r="776" spans="1:1" ht="15.75" customHeight="1">
      <c r="A776" s="25"/>
    </row>
    <row r="777" spans="1:1" ht="15.75" customHeight="1">
      <c r="A777" s="25"/>
    </row>
    <row r="778" spans="1:1" ht="15.75" customHeight="1">
      <c r="A778" s="25"/>
    </row>
    <row r="779" spans="1:1" ht="15.75" customHeight="1">
      <c r="A779" s="25"/>
    </row>
    <row r="780" spans="1:1" ht="15.75" customHeight="1">
      <c r="A780" s="25"/>
    </row>
    <row r="781" spans="1:1" ht="15.75" customHeight="1">
      <c r="A781" s="25"/>
    </row>
    <row r="782" spans="1:1" ht="15.75" customHeight="1">
      <c r="A782" s="25"/>
    </row>
    <row r="783" spans="1:1" ht="15.75" customHeight="1">
      <c r="A783" s="25"/>
    </row>
    <row r="784" spans="1:1" ht="15.75" customHeight="1">
      <c r="A784" s="25"/>
    </row>
    <row r="785" spans="1:1" ht="15.75" customHeight="1">
      <c r="A785" s="25"/>
    </row>
    <row r="786" spans="1:1" ht="15.75" customHeight="1">
      <c r="A786" s="25"/>
    </row>
    <row r="787" spans="1:1" ht="15.75" customHeight="1">
      <c r="A787" s="25"/>
    </row>
    <row r="788" spans="1:1" ht="15.75" customHeight="1">
      <c r="A788" s="25"/>
    </row>
    <row r="789" spans="1:1" ht="15.75" customHeight="1">
      <c r="A789" s="25"/>
    </row>
    <row r="790" spans="1:1" ht="15.75" customHeight="1">
      <c r="A790" s="25"/>
    </row>
    <row r="791" spans="1:1" ht="15.75" customHeight="1">
      <c r="A791" s="25"/>
    </row>
    <row r="792" spans="1:1" ht="15.75" customHeight="1">
      <c r="A792" s="25"/>
    </row>
    <row r="793" spans="1:1" ht="15.75" customHeight="1">
      <c r="A793" s="25"/>
    </row>
    <row r="794" spans="1:1" ht="15.75" customHeight="1">
      <c r="A794" s="25"/>
    </row>
    <row r="795" spans="1:1" ht="15.75" customHeight="1">
      <c r="A795" s="25"/>
    </row>
    <row r="796" spans="1:1" ht="15.75" customHeight="1">
      <c r="A796" s="25"/>
    </row>
    <row r="797" spans="1:1" ht="15.75" customHeight="1">
      <c r="A797" s="25"/>
    </row>
    <row r="798" spans="1:1" ht="15.75" customHeight="1">
      <c r="A798" s="25"/>
    </row>
    <row r="799" spans="1:1" ht="15.75" customHeight="1">
      <c r="A799" s="25"/>
    </row>
    <row r="800" spans="1:1" ht="15.75" customHeight="1">
      <c r="A800" s="25"/>
    </row>
    <row r="801" spans="1:1" ht="15.75" customHeight="1">
      <c r="A801" s="25"/>
    </row>
    <row r="802" spans="1:1" ht="15.75" customHeight="1">
      <c r="A802" s="25"/>
    </row>
    <row r="803" spans="1:1" ht="15.75" customHeight="1">
      <c r="A803" s="25"/>
    </row>
    <row r="804" spans="1:1" ht="15.75" customHeight="1">
      <c r="A804" s="25"/>
    </row>
    <row r="805" spans="1:1" ht="15.75" customHeight="1">
      <c r="A805" s="25"/>
    </row>
    <row r="806" spans="1:1" ht="15.75" customHeight="1">
      <c r="A806" s="25"/>
    </row>
    <row r="807" spans="1:1" ht="15.75" customHeight="1">
      <c r="A807" s="25"/>
    </row>
    <row r="808" spans="1:1" ht="15.75" customHeight="1">
      <c r="A808" s="25"/>
    </row>
    <row r="809" spans="1:1" ht="15.75" customHeight="1">
      <c r="A809" s="25"/>
    </row>
    <row r="810" spans="1:1" ht="15.75" customHeight="1">
      <c r="A810" s="25"/>
    </row>
    <row r="811" spans="1:1" ht="15.75" customHeight="1">
      <c r="A811" s="25"/>
    </row>
    <row r="812" spans="1:1" ht="15.75" customHeight="1">
      <c r="A812" s="25"/>
    </row>
    <row r="813" spans="1:1" ht="15.75" customHeight="1">
      <c r="A813" s="25"/>
    </row>
    <row r="814" spans="1:1" ht="15.75" customHeight="1">
      <c r="A814" s="25"/>
    </row>
    <row r="815" spans="1:1" ht="15.75" customHeight="1">
      <c r="A815" s="25"/>
    </row>
    <row r="816" spans="1:1" ht="15.75" customHeight="1">
      <c r="A816" s="25"/>
    </row>
    <row r="817" spans="1:1" ht="15.75" customHeight="1">
      <c r="A817" s="25"/>
    </row>
    <row r="818" spans="1:1" ht="15.75" customHeight="1">
      <c r="A818" s="25"/>
    </row>
    <row r="819" spans="1:1" ht="15.75" customHeight="1">
      <c r="A819" s="25"/>
    </row>
    <row r="820" spans="1:1" ht="15.75" customHeight="1">
      <c r="A820" s="25"/>
    </row>
    <row r="821" spans="1:1" ht="15.75" customHeight="1">
      <c r="A821" s="25"/>
    </row>
    <row r="822" spans="1:1" ht="15.75" customHeight="1">
      <c r="A822" s="25"/>
    </row>
    <row r="823" spans="1:1" ht="15.75" customHeight="1">
      <c r="A823" s="25"/>
    </row>
    <row r="824" spans="1:1" ht="15.75" customHeight="1">
      <c r="A824" s="25"/>
    </row>
    <row r="825" spans="1:1" ht="15.75" customHeight="1">
      <c r="A825" s="25"/>
    </row>
    <row r="826" spans="1:1" ht="15.75" customHeight="1">
      <c r="A826" s="25"/>
    </row>
    <row r="827" spans="1:1" ht="15.75" customHeight="1">
      <c r="A827" s="25"/>
    </row>
    <row r="828" spans="1:1" ht="15.75" customHeight="1">
      <c r="A828" s="25"/>
    </row>
    <row r="829" spans="1:1" ht="15.75" customHeight="1">
      <c r="A829" s="25"/>
    </row>
    <row r="830" spans="1:1" ht="15.75" customHeight="1">
      <c r="A830" s="25"/>
    </row>
    <row r="831" spans="1:1" ht="15.75" customHeight="1">
      <c r="A831" s="25"/>
    </row>
    <row r="832" spans="1:1" ht="15.75" customHeight="1">
      <c r="A832" s="25"/>
    </row>
    <row r="833" spans="1:1" ht="15.75" customHeight="1">
      <c r="A833" s="25"/>
    </row>
    <row r="834" spans="1:1" ht="15.75" customHeight="1">
      <c r="A834" s="25"/>
    </row>
    <row r="835" spans="1:1" ht="15.75" customHeight="1">
      <c r="A835" s="25"/>
    </row>
    <row r="836" spans="1:1" ht="15.75" customHeight="1">
      <c r="A836" s="25"/>
    </row>
    <row r="837" spans="1:1" ht="15.75" customHeight="1">
      <c r="A837" s="25"/>
    </row>
    <row r="838" spans="1:1" ht="15.75" customHeight="1">
      <c r="A838" s="25"/>
    </row>
    <row r="839" spans="1:1" ht="15.75" customHeight="1">
      <c r="A839" s="25"/>
    </row>
    <row r="840" spans="1:1" ht="15.75" customHeight="1">
      <c r="A840" s="25"/>
    </row>
    <row r="841" spans="1:1" ht="15.75" customHeight="1">
      <c r="A841" s="25"/>
    </row>
    <row r="842" spans="1:1" ht="15.75" customHeight="1">
      <c r="A842" s="25"/>
    </row>
    <row r="843" spans="1:1" ht="15.75" customHeight="1">
      <c r="A843" s="25"/>
    </row>
    <row r="844" spans="1:1" ht="15.75" customHeight="1">
      <c r="A844" s="25"/>
    </row>
    <row r="845" spans="1:1" ht="15.75" customHeight="1">
      <c r="A845" s="25"/>
    </row>
    <row r="846" spans="1:1" ht="15.75" customHeight="1">
      <c r="A846" s="25"/>
    </row>
    <row r="847" spans="1:1" ht="15.75" customHeight="1">
      <c r="A847" s="25"/>
    </row>
    <row r="848" spans="1:1" ht="15.75" customHeight="1">
      <c r="A848" s="25"/>
    </row>
    <row r="849" spans="1:1" ht="15.75" customHeight="1">
      <c r="A849" s="25"/>
    </row>
    <row r="850" spans="1:1" ht="15.75" customHeight="1">
      <c r="A850" s="25"/>
    </row>
    <row r="851" spans="1:1" ht="15.75" customHeight="1">
      <c r="A851" s="25"/>
    </row>
    <row r="852" spans="1:1" ht="15.75" customHeight="1">
      <c r="A852" s="25"/>
    </row>
    <row r="853" spans="1:1" ht="15.75" customHeight="1">
      <c r="A853" s="25"/>
    </row>
    <row r="854" spans="1:1" ht="15.75" customHeight="1">
      <c r="A854" s="25"/>
    </row>
    <row r="855" spans="1:1" ht="15.75" customHeight="1">
      <c r="A855" s="25"/>
    </row>
    <row r="856" spans="1:1" ht="15.75" customHeight="1">
      <c r="A856" s="25"/>
    </row>
    <row r="857" spans="1:1" ht="15.75" customHeight="1">
      <c r="A857" s="25"/>
    </row>
    <row r="858" spans="1:1" ht="15.75" customHeight="1">
      <c r="A858" s="25"/>
    </row>
    <row r="859" spans="1:1" ht="15.75" customHeight="1">
      <c r="A859" s="25"/>
    </row>
    <row r="860" spans="1:1" ht="15.75" customHeight="1">
      <c r="A860" s="25"/>
    </row>
    <row r="861" spans="1:1" ht="15.75" customHeight="1">
      <c r="A861" s="25"/>
    </row>
    <row r="862" spans="1:1" ht="15.75" customHeight="1">
      <c r="A862" s="25"/>
    </row>
    <row r="863" spans="1:1" ht="15.75" customHeight="1">
      <c r="A863" s="25"/>
    </row>
    <row r="864" spans="1:1" ht="15.75" customHeight="1">
      <c r="A864" s="25"/>
    </row>
    <row r="865" spans="1:1" ht="15.75" customHeight="1">
      <c r="A865" s="25"/>
    </row>
    <row r="866" spans="1:1" ht="15.75" customHeight="1">
      <c r="A866" s="25"/>
    </row>
    <row r="867" spans="1:1" ht="15.75" customHeight="1">
      <c r="A867" s="25"/>
    </row>
    <row r="868" spans="1:1" ht="15.75" customHeight="1">
      <c r="A868" s="25"/>
    </row>
    <row r="869" spans="1:1" ht="15.75" customHeight="1">
      <c r="A869" s="25"/>
    </row>
    <row r="870" spans="1:1" ht="15.75" customHeight="1">
      <c r="A870" s="25"/>
    </row>
    <row r="871" spans="1:1" ht="15.75" customHeight="1">
      <c r="A871" s="25"/>
    </row>
    <row r="872" spans="1:1" ht="15.75" customHeight="1">
      <c r="A872" s="25"/>
    </row>
    <row r="873" spans="1:1" ht="15.75" customHeight="1">
      <c r="A873" s="25"/>
    </row>
    <row r="874" spans="1:1" ht="15.75" customHeight="1">
      <c r="A874" s="25"/>
    </row>
    <row r="875" spans="1:1" ht="15.75" customHeight="1">
      <c r="A875" s="25"/>
    </row>
    <row r="876" spans="1:1" ht="15.75" customHeight="1">
      <c r="A876" s="25"/>
    </row>
    <row r="877" spans="1:1" ht="15.75" customHeight="1">
      <c r="A877" s="25"/>
    </row>
    <row r="878" spans="1:1" ht="15.75" customHeight="1">
      <c r="A878" s="25"/>
    </row>
    <row r="879" spans="1:1" ht="15.75" customHeight="1">
      <c r="A879" s="25"/>
    </row>
    <row r="880" spans="1:1" ht="15.75" customHeight="1">
      <c r="A880" s="25"/>
    </row>
    <row r="881" spans="1:1" ht="15.75" customHeight="1">
      <c r="A881" s="25"/>
    </row>
    <row r="882" spans="1:1" ht="15.75" customHeight="1">
      <c r="A882" s="25"/>
    </row>
    <row r="883" spans="1:1" ht="15.75" customHeight="1">
      <c r="A883" s="25"/>
    </row>
    <row r="884" spans="1:1" ht="15.75" customHeight="1">
      <c r="A884" s="25"/>
    </row>
    <row r="885" spans="1:1" ht="15.75" customHeight="1">
      <c r="A885" s="25"/>
    </row>
    <row r="886" spans="1:1" ht="15.75" customHeight="1">
      <c r="A886" s="25"/>
    </row>
    <row r="887" spans="1:1" ht="15.75" customHeight="1">
      <c r="A887" s="25"/>
    </row>
    <row r="888" spans="1:1" ht="15.75" customHeight="1">
      <c r="A888" s="25"/>
    </row>
    <row r="889" spans="1:1" ht="15.75" customHeight="1">
      <c r="A889" s="25"/>
    </row>
    <row r="890" spans="1:1" ht="15.75" customHeight="1">
      <c r="A890" s="25"/>
    </row>
    <row r="891" spans="1:1" ht="15.75" customHeight="1">
      <c r="A891" s="25"/>
    </row>
    <row r="892" spans="1:1" ht="15.75" customHeight="1">
      <c r="A892" s="25"/>
    </row>
    <row r="893" spans="1:1" ht="15.75" customHeight="1">
      <c r="A893" s="25"/>
    </row>
    <row r="894" spans="1:1" ht="15.75" customHeight="1">
      <c r="A894" s="25"/>
    </row>
    <row r="895" spans="1:1" ht="15.75" customHeight="1">
      <c r="A895" s="25"/>
    </row>
    <row r="896" spans="1:1" ht="15.75" customHeight="1">
      <c r="A896" s="25"/>
    </row>
    <row r="897" spans="1:1" ht="15.75" customHeight="1">
      <c r="A897" s="25"/>
    </row>
    <row r="898" spans="1:1" ht="15.75" customHeight="1">
      <c r="A898" s="25"/>
    </row>
    <row r="899" spans="1:1" ht="15.75" customHeight="1">
      <c r="A899" s="25"/>
    </row>
    <row r="900" spans="1:1" ht="15.75" customHeight="1">
      <c r="A900" s="25"/>
    </row>
    <row r="901" spans="1:1" ht="15.75" customHeight="1">
      <c r="A901" s="25"/>
    </row>
    <row r="902" spans="1:1" ht="15.75" customHeight="1">
      <c r="A902" s="25"/>
    </row>
    <row r="903" spans="1:1" ht="15.75" customHeight="1">
      <c r="A903" s="25"/>
    </row>
    <row r="904" spans="1:1" ht="15.75" customHeight="1">
      <c r="A904" s="25"/>
    </row>
    <row r="905" spans="1:1" ht="15.75" customHeight="1">
      <c r="A905" s="25"/>
    </row>
    <row r="906" spans="1:1" ht="15.75" customHeight="1">
      <c r="A906" s="25"/>
    </row>
    <row r="907" spans="1:1" ht="15.75" customHeight="1">
      <c r="A907" s="25"/>
    </row>
    <row r="908" spans="1:1" ht="15.75" customHeight="1">
      <c r="A908" s="25"/>
    </row>
    <row r="909" spans="1:1" ht="15.75" customHeight="1">
      <c r="A909" s="25"/>
    </row>
    <row r="910" spans="1:1" ht="15.75" customHeight="1">
      <c r="A910" s="25"/>
    </row>
    <row r="911" spans="1:1" ht="15.75" customHeight="1">
      <c r="A911" s="25"/>
    </row>
    <row r="912" spans="1:1" ht="15.75" customHeight="1">
      <c r="A912" s="25"/>
    </row>
    <row r="913" spans="1:1" ht="15.75" customHeight="1">
      <c r="A913" s="25"/>
    </row>
    <row r="914" spans="1:1" ht="15.75" customHeight="1">
      <c r="A914" s="25"/>
    </row>
    <row r="915" spans="1:1" ht="15.75" customHeight="1">
      <c r="A915" s="25"/>
    </row>
    <row r="916" spans="1:1" ht="15.75" customHeight="1">
      <c r="A916" s="25"/>
    </row>
    <row r="917" spans="1:1" ht="15.75" customHeight="1">
      <c r="A917" s="25"/>
    </row>
    <row r="918" spans="1:1" ht="15.75" customHeight="1">
      <c r="A918" s="25"/>
    </row>
    <row r="919" spans="1:1" ht="15.75" customHeight="1">
      <c r="A919" s="25"/>
    </row>
    <row r="920" spans="1:1" ht="15.75" customHeight="1">
      <c r="A920" s="25"/>
    </row>
    <row r="921" spans="1:1" ht="15.75" customHeight="1">
      <c r="A921" s="25"/>
    </row>
    <row r="922" spans="1:1" ht="15.75" customHeight="1">
      <c r="A922" s="25"/>
    </row>
    <row r="923" spans="1:1" ht="15.75" customHeight="1">
      <c r="A923" s="25"/>
    </row>
    <row r="924" spans="1:1" ht="15.75" customHeight="1">
      <c r="A924" s="25"/>
    </row>
    <row r="925" spans="1:1" ht="15.75" customHeight="1">
      <c r="A925" s="25"/>
    </row>
    <row r="926" spans="1:1" ht="15.75" customHeight="1">
      <c r="A926" s="25"/>
    </row>
    <row r="927" spans="1:1" ht="15.75" customHeight="1">
      <c r="A927" s="25"/>
    </row>
    <row r="928" spans="1:1" ht="15.75" customHeight="1">
      <c r="A928" s="25"/>
    </row>
    <row r="929" spans="1:1" ht="15.75" customHeight="1">
      <c r="A929" s="25"/>
    </row>
    <row r="930" spans="1:1" ht="15.75" customHeight="1">
      <c r="A930" s="25"/>
    </row>
    <row r="931" spans="1:1" ht="15.75" customHeight="1">
      <c r="A931" s="25"/>
    </row>
    <row r="932" spans="1:1" ht="15.75" customHeight="1">
      <c r="A932" s="25"/>
    </row>
    <row r="933" spans="1:1" ht="15.75" customHeight="1">
      <c r="A933" s="25"/>
    </row>
    <row r="934" spans="1:1" ht="15.75" customHeight="1">
      <c r="A934" s="25"/>
    </row>
    <row r="935" spans="1:1" ht="15.75" customHeight="1">
      <c r="A935" s="25"/>
    </row>
    <row r="936" spans="1:1" ht="15.75" customHeight="1">
      <c r="A936" s="25"/>
    </row>
    <row r="937" spans="1:1" ht="15.75" customHeight="1">
      <c r="A937" s="25"/>
    </row>
    <row r="938" spans="1:1" ht="15.75" customHeight="1">
      <c r="A938" s="25"/>
    </row>
    <row r="939" spans="1:1" ht="15.75" customHeight="1">
      <c r="A939" s="25"/>
    </row>
    <row r="940" spans="1:1" ht="15.75" customHeight="1">
      <c r="A940" s="25"/>
    </row>
    <row r="941" spans="1:1" ht="15.75" customHeight="1">
      <c r="A941" s="25"/>
    </row>
    <row r="942" spans="1:1" ht="15.75" customHeight="1">
      <c r="A942" s="25"/>
    </row>
    <row r="943" spans="1:1" ht="15.75" customHeight="1">
      <c r="A943" s="25"/>
    </row>
    <row r="944" spans="1:1" ht="15.75" customHeight="1">
      <c r="A944" s="25"/>
    </row>
    <row r="945" spans="1:1" ht="15.75" customHeight="1">
      <c r="A945" s="25"/>
    </row>
    <row r="946" spans="1:1" ht="15.75" customHeight="1">
      <c r="A946" s="25"/>
    </row>
    <row r="947" spans="1:1" ht="15.75" customHeight="1">
      <c r="A947" s="25"/>
    </row>
    <row r="948" spans="1:1" ht="15.75" customHeight="1">
      <c r="A948" s="25"/>
    </row>
    <row r="949" spans="1:1" ht="15.75" customHeight="1">
      <c r="A949" s="25"/>
    </row>
    <row r="950" spans="1:1" ht="15.75" customHeight="1">
      <c r="A950" s="25"/>
    </row>
    <row r="951" spans="1:1" ht="15.75" customHeight="1">
      <c r="A951" s="25"/>
    </row>
    <row r="952" spans="1:1" ht="15.75" customHeight="1">
      <c r="A952" s="25"/>
    </row>
    <row r="953" spans="1:1" ht="15.75" customHeight="1">
      <c r="A953" s="25"/>
    </row>
    <row r="954" spans="1:1" ht="15.75" customHeight="1">
      <c r="A954" s="25"/>
    </row>
    <row r="955" spans="1:1" ht="15.75" customHeight="1">
      <c r="A955" s="25"/>
    </row>
    <row r="956" spans="1:1" ht="15.75" customHeight="1">
      <c r="A956" s="25"/>
    </row>
    <row r="957" spans="1:1" ht="15.75" customHeight="1">
      <c r="A957" s="25"/>
    </row>
    <row r="958" spans="1:1" ht="15.75" customHeight="1">
      <c r="A958" s="25"/>
    </row>
    <row r="959" spans="1:1" ht="15.75" customHeight="1">
      <c r="A959" s="25"/>
    </row>
    <row r="960" spans="1:1" ht="15.75" customHeight="1">
      <c r="A960" s="25"/>
    </row>
    <row r="961" spans="1:1" ht="15.75" customHeight="1">
      <c r="A961" s="25"/>
    </row>
    <row r="962" spans="1:1" ht="15.75" customHeight="1">
      <c r="A962" s="25"/>
    </row>
    <row r="963" spans="1:1" ht="15.75" customHeight="1">
      <c r="A963" s="25"/>
    </row>
    <row r="964" spans="1:1" ht="15.75" customHeight="1">
      <c r="A964" s="25"/>
    </row>
    <row r="965" spans="1:1" ht="15.75" customHeight="1">
      <c r="A965" s="25"/>
    </row>
    <row r="966" spans="1:1" ht="15.75" customHeight="1">
      <c r="A966" s="25"/>
    </row>
    <row r="967" spans="1:1" ht="15.75" customHeight="1">
      <c r="A967" s="25"/>
    </row>
    <row r="968" spans="1:1" ht="15.75" customHeight="1">
      <c r="A968" s="25"/>
    </row>
    <row r="969" spans="1:1" ht="15.75" customHeight="1">
      <c r="A969" s="25"/>
    </row>
    <row r="970" spans="1:1" ht="15.75" customHeight="1">
      <c r="A970" s="25"/>
    </row>
    <row r="971" spans="1:1" ht="15.75" customHeight="1">
      <c r="A971" s="25"/>
    </row>
    <row r="972" spans="1:1" ht="15.75" customHeight="1">
      <c r="A972" s="25"/>
    </row>
    <row r="973" spans="1:1" ht="15.75" customHeight="1">
      <c r="A973" s="25"/>
    </row>
    <row r="974" spans="1:1" ht="15.75" customHeight="1">
      <c r="A974" s="25"/>
    </row>
    <row r="975" spans="1:1" ht="15.75" customHeight="1">
      <c r="A975" s="25"/>
    </row>
    <row r="976" spans="1:1" ht="15.75" customHeight="1">
      <c r="A976" s="25"/>
    </row>
    <row r="977" spans="1:1" ht="15.75" customHeight="1">
      <c r="A977" s="25"/>
    </row>
    <row r="978" spans="1:1" ht="15.75" customHeight="1">
      <c r="A978" s="25"/>
    </row>
    <row r="979" spans="1:1" ht="15.75" customHeight="1">
      <c r="A979" s="25"/>
    </row>
    <row r="980" spans="1:1" ht="15.75" customHeight="1">
      <c r="A980" s="25"/>
    </row>
    <row r="981" spans="1:1" ht="15.75" customHeight="1">
      <c r="A981" s="25"/>
    </row>
    <row r="982" spans="1:1" ht="15.75" customHeight="1">
      <c r="A982" s="25"/>
    </row>
    <row r="983" spans="1:1" ht="15.75" customHeight="1">
      <c r="A983" s="25"/>
    </row>
    <row r="984" spans="1:1" ht="15.75" customHeight="1">
      <c r="A984" s="25"/>
    </row>
    <row r="985" spans="1:1" ht="15.75" customHeight="1">
      <c r="A985" s="25"/>
    </row>
    <row r="986" spans="1:1" ht="15.75" customHeight="1">
      <c r="A986" s="25"/>
    </row>
    <row r="987" spans="1:1" ht="15.75" customHeight="1">
      <c r="A987" s="25"/>
    </row>
    <row r="988" spans="1:1" ht="15.75" customHeight="1">
      <c r="A988" s="25"/>
    </row>
    <row r="989" spans="1:1" ht="15.75" customHeight="1">
      <c r="A989" s="25"/>
    </row>
    <row r="990" spans="1:1" ht="15.75" customHeight="1">
      <c r="A990" s="25"/>
    </row>
    <row r="991" spans="1:1" ht="15.75" customHeight="1">
      <c r="A991" s="25"/>
    </row>
    <row r="992" spans="1:1" ht="15.75" customHeight="1">
      <c r="A992" s="25"/>
    </row>
    <row r="993" spans="1:1" ht="15.75" customHeight="1">
      <c r="A993" s="25"/>
    </row>
    <row r="994" spans="1:1" ht="15.75" customHeight="1">
      <c r="A994" s="25"/>
    </row>
    <row r="995" spans="1:1" ht="15.75" customHeight="1">
      <c r="A995" s="25"/>
    </row>
    <row r="996" spans="1:1" ht="15.75" customHeight="1">
      <c r="A996" s="25"/>
    </row>
    <row r="997" spans="1:1" ht="15.75" customHeight="1">
      <c r="A997" s="25"/>
    </row>
    <row r="998" spans="1:1" ht="15.75" customHeight="1">
      <c r="A998" s="25"/>
    </row>
    <row r="999" spans="1:1" ht="15.75" customHeight="1">
      <c r="A999" s="25"/>
    </row>
    <row r="1000" spans="1:1" ht="15.75" customHeight="1">
      <c r="A1000" s="25"/>
    </row>
  </sheetData>
  <mergeCells count="6">
    <mergeCell ref="G3:G4"/>
    <mergeCell ref="A16:B16"/>
    <mergeCell ref="A3:A4"/>
    <mergeCell ref="B3:B4"/>
    <mergeCell ref="C3:E3"/>
    <mergeCell ref="F3:F4"/>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00"/>
  <sheetViews>
    <sheetView workbookViewId="0">
      <selection activeCell="H15" sqref="H15"/>
    </sheetView>
  </sheetViews>
  <sheetFormatPr defaultColWidth="11.125" defaultRowHeight="15" customHeight="1"/>
  <cols>
    <col min="1" max="1" width="4.625" customWidth="1"/>
    <col min="2" max="2" width="21.625" customWidth="1"/>
    <col min="3" max="3" width="32.5" customWidth="1"/>
    <col min="4" max="4" width="15" customWidth="1"/>
    <col min="5" max="5" width="28.625" customWidth="1"/>
    <col min="6" max="6" width="12.125" customWidth="1"/>
    <col min="7" max="26" width="11" customWidth="1"/>
  </cols>
  <sheetData>
    <row r="1" spans="1:6" ht="32.450000000000003" customHeight="1">
      <c r="A1" s="232" t="s">
        <v>273</v>
      </c>
      <c r="F1" s="27"/>
    </row>
    <row r="2" spans="1:6" ht="15.75" customHeight="1">
      <c r="A2" s="17"/>
    </row>
    <row r="3" spans="1:6" ht="51.95" customHeight="1">
      <c r="A3" s="235" t="s">
        <v>19</v>
      </c>
      <c r="B3" s="235" t="s">
        <v>183</v>
      </c>
      <c r="C3" s="236" t="s">
        <v>184</v>
      </c>
      <c r="D3" s="235" t="s">
        <v>47</v>
      </c>
      <c r="E3" s="236" t="s">
        <v>269</v>
      </c>
    </row>
    <row r="4" spans="1:6" ht="15.75" customHeight="1">
      <c r="A4" s="237">
        <v>0</v>
      </c>
      <c r="B4" s="237">
        <v>1</v>
      </c>
      <c r="C4" s="237">
        <v>2</v>
      </c>
      <c r="D4" s="237">
        <v>3</v>
      </c>
      <c r="E4" s="237">
        <v>4</v>
      </c>
    </row>
    <row r="5" spans="1:6" ht="15.75" customHeight="1">
      <c r="A5" s="238">
        <v>1</v>
      </c>
      <c r="B5" s="239"/>
      <c r="C5" s="239"/>
      <c r="D5" s="239"/>
      <c r="E5" s="239"/>
    </row>
    <row r="6" spans="1:6" ht="15.75" customHeight="1">
      <c r="A6" s="238">
        <v>2</v>
      </c>
      <c r="B6" s="239"/>
      <c r="C6" s="239"/>
      <c r="D6" s="239"/>
      <c r="E6" s="239"/>
    </row>
    <row r="7" spans="1:6" ht="15.75" customHeight="1">
      <c r="A7" s="238">
        <v>3</v>
      </c>
      <c r="B7" s="239"/>
      <c r="C7" s="239"/>
      <c r="D7" s="239"/>
      <c r="E7" s="239"/>
    </row>
    <row r="8" spans="1:6" ht="15.75" customHeight="1">
      <c r="A8" s="238">
        <v>4</v>
      </c>
      <c r="B8" s="239"/>
      <c r="C8" s="239"/>
      <c r="D8" s="239"/>
      <c r="E8" s="239"/>
    </row>
    <row r="9" spans="1:6" ht="15.75" customHeight="1">
      <c r="A9" s="238">
        <v>5</v>
      </c>
      <c r="B9" s="239"/>
      <c r="C9" s="239"/>
      <c r="D9" s="239"/>
      <c r="E9" s="239"/>
    </row>
    <row r="10" spans="1:6" ht="15.75" customHeight="1">
      <c r="A10" s="238">
        <v>6</v>
      </c>
      <c r="B10" s="239"/>
      <c r="C10" s="239"/>
      <c r="D10" s="239"/>
      <c r="E10" s="239"/>
    </row>
    <row r="11" spans="1:6" ht="15.75" customHeight="1">
      <c r="A11" s="238">
        <v>7</v>
      </c>
      <c r="B11" s="239"/>
      <c r="C11" s="239"/>
      <c r="D11" s="239"/>
      <c r="E11" s="239"/>
    </row>
    <row r="12" spans="1:6" ht="15.75" customHeight="1">
      <c r="A12" s="238">
        <v>8</v>
      </c>
      <c r="B12" s="239"/>
      <c r="C12" s="239"/>
      <c r="D12" s="239"/>
      <c r="E12" s="239"/>
    </row>
    <row r="13" spans="1:6" ht="15.75" customHeight="1">
      <c r="A13" s="238">
        <v>9</v>
      </c>
      <c r="B13" s="239"/>
      <c r="C13" s="239"/>
      <c r="D13" s="239"/>
      <c r="E13" s="239"/>
    </row>
    <row r="14" spans="1:6" ht="15.75" customHeight="1">
      <c r="A14" s="238">
        <v>10</v>
      </c>
      <c r="B14" s="239"/>
      <c r="C14" s="239"/>
      <c r="D14" s="239"/>
      <c r="E14" s="239"/>
    </row>
    <row r="15" spans="1:6" ht="15.75" customHeight="1">
      <c r="A15" s="238" t="s">
        <v>23</v>
      </c>
      <c r="B15" s="239"/>
      <c r="C15" s="239"/>
      <c r="D15" s="239"/>
      <c r="E15" s="239"/>
    </row>
    <row r="16" spans="1:6" ht="15.75" customHeight="1"/>
    <row r="17" spans="1:1" ht="15.75" customHeight="1">
      <c r="A17" s="17"/>
    </row>
    <row r="18" spans="1:1" ht="15.75" customHeight="1">
      <c r="A18" s="17"/>
    </row>
    <row r="19" spans="1:1" ht="15.75" customHeight="1">
      <c r="A19" s="17"/>
    </row>
    <row r="20" spans="1:1" ht="15.75" customHeight="1">
      <c r="A20" s="17"/>
    </row>
    <row r="21" spans="1:1" ht="15.75" customHeight="1">
      <c r="A21" s="17"/>
    </row>
    <row r="22" spans="1:1" ht="15.75" customHeight="1">
      <c r="A22" s="17"/>
    </row>
    <row r="23" spans="1:1" ht="15.75" customHeight="1">
      <c r="A23" s="17"/>
    </row>
    <row r="24" spans="1:1" ht="15.75" customHeight="1">
      <c r="A24" s="17"/>
    </row>
    <row r="25" spans="1:1" ht="15.75" customHeight="1">
      <c r="A25" s="17"/>
    </row>
    <row r="26" spans="1:1" ht="15.75" customHeight="1">
      <c r="A26" s="17"/>
    </row>
    <row r="27" spans="1:1" ht="15.75" customHeight="1">
      <c r="A27" s="17"/>
    </row>
    <row r="28" spans="1:1" ht="15.75" customHeight="1">
      <c r="A28" s="17"/>
    </row>
    <row r="29" spans="1:1" ht="15.75" customHeight="1">
      <c r="A29" s="17"/>
    </row>
    <row r="30" spans="1:1" ht="15.75" customHeight="1">
      <c r="A30" s="17"/>
    </row>
    <row r="31" spans="1:1" ht="15.75" customHeight="1">
      <c r="A31" s="17"/>
    </row>
    <row r="32" spans="1:1" ht="15.75" customHeight="1">
      <c r="A32" s="17"/>
    </row>
    <row r="33" spans="1:1" ht="15.75" customHeight="1">
      <c r="A33" s="17"/>
    </row>
    <row r="34" spans="1:1" ht="15.75" customHeight="1">
      <c r="A34" s="17"/>
    </row>
    <row r="35" spans="1:1" ht="15.75" customHeight="1">
      <c r="A35" s="17"/>
    </row>
    <row r="36" spans="1:1" ht="15.75" customHeight="1">
      <c r="A36" s="17"/>
    </row>
    <row r="37" spans="1:1" ht="15.75" customHeight="1">
      <c r="A37" s="17"/>
    </row>
    <row r="38" spans="1:1" ht="15.75" customHeight="1">
      <c r="A38" s="17"/>
    </row>
    <row r="39" spans="1:1" ht="15.75" customHeight="1">
      <c r="A39" s="17"/>
    </row>
    <row r="40" spans="1:1" ht="15.75" customHeight="1">
      <c r="A40" s="17"/>
    </row>
    <row r="41" spans="1:1" ht="15.75" customHeight="1">
      <c r="A41" s="17"/>
    </row>
    <row r="42" spans="1:1" ht="15.75" customHeight="1">
      <c r="A42" s="17"/>
    </row>
    <row r="43" spans="1:1" ht="15.75" customHeight="1">
      <c r="A43" s="17"/>
    </row>
    <row r="44" spans="1:1" ht="15.75" customHeight="1">
      <c r="A44" s="17"/>
    </row>
    <row r="45" spans="1:1" ht="15.75" customHeight="1">
      <c r="A45" s="17"/>
    </row>
    <row r="46" spans="1:1" ht="15.75" customHeight="1">
      <c r="A46" s="17"/>
    </row>
    <row r="47" spans="1:1" ht="15.75" customHeight="1">
      <c r="A47" s="17"/>
    </row>
    <row r="48" spans="1:1" ht="15.75" customHeight="1">
      <c r="A48" s="17"/>
    </row>
    <row r="49" spans="1:1" ht="15.75" customHeight="1">
      <c r="A49" s="17"/>
    </row>
    <row r="50" spans="1:1" ht="15.75" customHeight="1">
      <c r="A50" s="17"/>
    </row>
    <row r="51" spans="1:1" ht="15.75" customHeight="1">
      <c r="A51" s="17"/>
    </row>
    <row r="52" spans="1:1" ht="15.75" customHeight="1">
      <c r="A52" s="17"/>
    </row>
    <row r="53" spans="1:1" ht="15.75" customHeight="1">
      <c r="A53" s="17"/>
    </row>
    <row r="54" spans="1:1" ht="15.75" customHeight="1">
      <c r="A54" s="17"/>
    </row>
    <row r="55" spans="1:1" ht="15.75" customHeight="1">
      <c r="A55" s="17"/>
    </row>
    <row r="56" spans="1:1" ht="15.75" customHeight="1">
      <c r="A56" s="17"/>
    </row>
    <row r="57" spans="1:1" ht="15.75" customHeight="1">
      <c r="A57" s="17"/>
    </row>
    <row r="58" spans="1:1" ht="15.75" customHeight="1">
      <c r="A58" s="17"/>
    </row>
    <row r="59" spans="1:1" ht="15.75" customHeight="1">
      <c r="A59" s="17"/>
    </row>
    <row r="60" spans="1:1" ht="15.75" customHeight="1">
      <c r="A60" s="17"/>
    </row>
    <row r="61" spans="1:1" ht="15.75" customHeight="1">
      <c r="A61" s="17"/>
    </row>
    <row r="62" spans="1:1" ht="15.75" customHeight="1">
      <c r="A62" s="17"/>
    </row>
    <row r="63" spans="1:1" ht="15.75" customHeight="1">
      <c r="A63" s="17"/>
    </row>
    <row r="64" spans="1:1" ht="15.75" customHeight="1">
      <c r="A64" s="17"/>
    </row>
    <row r="65" spans="1:1" ht="15.75" customHeight="1">
      <c r="A65" s="17"/>
    </row>
    <row r="66" spans="1:1" ht="15.75" customHeight="1">
      <c r="A66" s="17"/>
    </row>
    <row r="67" spans="1:1" ht="15.75" customHeight="1">
      <c r="A67" s="17"/>
    </row>
    <row r="68" spans="1:1" ht="15.75" customHeight="1">
      <c r="A68" s="17"/>
    </row>
    <row r="69" spans="1:1" ht="15.75" customHeight="1">
      <c r="A69" s="17"/>
    </row>
    <row r="70" spans="1:1" ht="15.75" customHeight="1">
      <c r="A70" s="17"/>
    </row>
    <row r="71" spans="1:1" ht="15.75" customHeight="1">
      <c r="A71" s="17"/>
    </row>
    <row r="72" spans="1:1" ht="15.75" customHeight="1">
      <c r="A72" s="17"/>
    </row>
    <row r="73" spans="1:1" ht="15.75" customHeight="1">
      <c r="A73" s="17"/>
    </row>
    <row r="74" spans="1:1" ht="15.75" customHeight="1">
      <c r="A74" s="17"/>
    </row>
    <row r="75" spans="1:1" ht="15.75" customHeight="1">
      <c r="A75" s="17"/>
    </row>
    <row r="76" spans="1:1" ht="15.75" customHeight="1">
      <c r="A76" s="17"/>
    </row>
    <row r="77" spans="1:1" ht="15.75" customHeight="1">
      <c r="A77" s="17"/>
    </row>
    <row r="78" spans="1:1" ht="15.75" customHeight="1">
      <c r="A78" s="17"/>
    </row>
    <row r="79" spans="1:1" ht="15.75" customHeight="1">
      <c r="A79" s="17"/>
    </row>
    <row r="80" spans="1:1" ht="15.75" customHeight="1">
      <c r="A80" s="17"/>
    </row>
    <row r="81" spans="1:1" ht="15.75" customHeight="1">
      <c r="A81" s="17"/>
    </row>
    <row r="82" spans="1:1" ht="15.75" customHeight="1">
      <c r="A82" s="17"/>
    </row>
    <row r="83" spans="1:1" ht="15.75" customHeight="1">
      <c r="A83" s="17"/>
    </row>
    <row r="84" spans="1:1" ht="15.75" customHeight="1">
      <c r="A84" s="17"/>
    </row>
    <row r="85" spans="1:1" ht="15.75" customHeight="1">
      <c r="A85" s="17"/>
    </row>
    <row r="86" spans="1:1" ht="15.75" customHeight="1">
      <c r="A86" s="17"/>
    </row>
    <row r="87" spans="1:1" ht="15.75" customHeight="1">
      <c r="A87" s="17"/>
    </row>
    <row r="88" spans="1:1" ht="15.75" customHeight="1">
      <c r="A88" s="17"/>
    </row>
    <row r="89" spans="1:1" ht="15.75" customHeight="1">
      <c r="A89" s="17"/>
    </row>
    <row r="90" spans="1:1" ht="15.75" customHeight="1">
      <c r="A90" s="17"/>
    </row>
    <row r="91" spans="1:1" ht="15.75" customHeight="1">
      <c r="A91" s="17"/>
    </row>
    <row r="92" spans="1:1" ht="15.75" customHeight="1">
      <c r="A92" s="17"/>
    </row>
    <row r="93" spans="1:1" ht="15.75" customHeight="1">
      <c r="A93" s="17"/>
    </row>
    <row r="94" spans="1:1" ht="15.75" customHeight="1">
      <c r="A94" s="17"/>
    </row>
    <row r="95" spans="1:1" ht="15.75" customHeight="1">
      <c r="A95" s="17"/>
    </row>
    <row r="96" spans="1:1" ht="15.75" customHeight="1">
      <c r="A96" s="17"/>
    </row>
    <row r="97" spans="1:1" ht="15.75" customHeight="1">
      <c r="A97" s="17"/>
    </row>
    <row r="98" spans="1:1" ht="15.75" customHeight="1">
      <c r="A98" s="17"/>
    </row>
    <row r="99" spans="1:1" ht="15.75" customHeight="1">
      <c r="A99" s="17"/>
    </row>
    <row r="100" spans="1:1" ht="15.75" customHeight="1">
      <c r="A100" s="17"/>
    </row>
    <row r="101" spans="1:1" ht="15.75" customHeight="1">
      <c r="A101" s="17"/>
    </row>
    <row r="102" spans="1:1" ht="15.75" customHeight="1">
      <c r="A102" s="17"/>
    </row>
    <row r="103" spans="1:1" ht="15.75" customHeight="1">
      <c r="A103" s="17"/>
    </row>
    <row r="104" spans="1:1" ht="15.75" customHeight="1">
      <c r="A104" s="17"/>
    </row>
    <row r="105" spans="1:1" ht="15.75" customHeight="1">
      <c r="A105" s="17"/>
    </row>
    <row r="106" spans="1:1" ht="15.75" customHeight="1">
      <c r="A106" s="17"/>
    </row>
    <row r="107" spans="1:1" ht="15.75" customHeight="1">
      <c r="A107" s="17"/>
    </row>
    <row r="108" spans="1:1" ht="15.75" customHeight="1">
      <c r="A108" s="17"/>
    </row>
    <row r="109" spans="1:1" ht="15.75" customHeight="1">
      <c r="A109" s="17"/>
    </row>
    <row r="110" spans="1:1" ht="15.75" customHeight="1">
      <c r="A110" s="17"/>
    </row>
    <row r="111" spans="1:1" ht="15.75" customHeight="1">
      <c r="A111" s="17"/>
    </row>
    <row r="112" spans="1:1" ht="15.75" customHeight="1">
      <c r="A112" s="17"/>
    </row>
    <row r="113" spans="1:1" ht="15.75" customHeight="1">
      <c r="A113" s="17"/>
    </row>
    <row r="114" spans="1:1" ht="15.75" customHeight="1">
      <c r="A114" s="17"/>
    </row>
    <row r="115" spans="1:1" ht="15.75" customHeight="1">
      <c r="A115" s="17"/>
    </row>
    <row r="116" spans="1:1" ht="15.75" customHeight="1">
      <c r="A116" s="17"/>
    </row>
    <row r="117" spans="1:1" ht="15.75" customHeight="1">
      <c r="A117" s="17"/>
    </row>
    <row r="118" spans="1:1" ht="15.75" customHeight="1">
      <c r="A118" s="17"/>
    </row>
    <row r="119" spans="1:1" ht="15.75" customHeight="1">
      <c r="A119" s="17"/>
    </row>
    <row r="120" spans="1:1" ht="15.75" customHeight="1">
      <c r="A120" s="17"/>
    </row>
    <row r="121" spans="1:1" ht="15.75" customHeight="1">
      <c r="A121" s="17"/>
    </row>
    <row r="122" spans="1:1" ht="15.75" customHeight="1">
      <c r="A122" s="17"/>
    </row>
    <row r="123" spans="1:1" ht="15.75" customHeight="1">
      <c r="A123" s="17"/>
    </row>
    <row r="124" spans="1:1" ht="15.75" customHeight="1">
      <c r="A124" s="17"/>
    </row>
    <row r="125" spans="1:1" ht="15.75" customHeight="1">
      <c r="A125" s="17"/>
    </row>
    <row r="126" spans="1:1" ht="15.75" customHeight="1">
      <c r="A126" s="17"/>
    </row>
    <row r="127" spans="1:1" ht="15.75" customHeight="1">
      <c r="A127" s="17"/>
    </row>
    <row r="128" spans="1:1" ht="15.75" customHeight="1">
      <c r="A128" s="17"/>
    </row>
    <row r="129" spans="1:1" ht="15.75" customHeight="1">
      <c r="A129" s="17"/>
    </row>
    <row r="130" spans="1:1" ht="15.75" customHeight="1">
      <c r="A130" s="17"/>
    </row>
    <row r="131" spans="1:1" ht="15.75" customHeight="1">
      <c r="A131" s="17"/>
    </row>
    <row r="132" spans="1:1" ht="15.75" customHeight="1">
      <c r="A132" s="17"/>
    </row>
    <row r="133" spans="1:1" ht="15.75" customHeight="1">
      <c r="A133" s="17"/>
    </row>
    <row r="134" spans="1:1" ht="15.75" customHeight="1">
      <c r="A134" s="17"/>
    </row>
    <row r="135" spans="1:1" ht="15.75" customHeight="1">
      <c r="A135" s="17"/>
    </row>
    <row r="136" spans="1:1" ht="15.75" customHeight="1">
      <c r="A136" s="17"/>
    </row>
    <row r="137" spans="1:1" ht="15.75" customHeight="1">
      <c r="A137" s="17"/>
    </row>
    <row r="138" spans="1:1" ht="15.75" customHeight="1">
      <c r="A138" s="17"/>
    </row>
    <row r="139" spans="1:1" ht="15.75" customHeight="1">
      <c r="A139" s="17"/>
    </row>
    <row r="140" spans="1:1" ht="15.75" customHeight="1">
      <c r="A140" s="17"/>
    </row>
    <row r="141" spans="1:1" ht="15.75" customHeight="1">
      <c r="A141" s="17"/>
    </row>
    <row r="142" spans="1:1" ht="15.75" customHeight="1">
      <c r="A142" s="17"/>
    </row>
    <row r="143" spans="1:1" ht="15.75" customHeight="1">
      <c r="A143" s="17"/>
    </row>
    <row r="144" spans="1:1" ht="15.75" customHeight="1">
      <c r="A144" s="17"/>
    </row>
    <row r="145" spans="1:1" ht="15.75" customHeight="1">
      <c r="A145" s="17"/>
    </row>
    <row r="146" spans="1:1" ht="15.75" customHeight="1">
      <c r="A146" s="17"/>
    </row>
    <row r="147" spans="1:1" ht="15.75" customHeight="1">
      <c r="A147" s="17"/>
    </row>
    <row r="148" spans="1:1" ht="15.75" customHeight="1">
      <c r="A148" s="17"/>
    </row>
    <row r="149" spans="1:1" ht="15.75" customHeight="1">
      <c r="A149" s="17"/>
    </row>
    <row r="150" spans="1:1" ht="15.75" customHeight="1">
      <c r="A150" s="17"/>
    </row>
    <row r="151" spans="1:1" ht="15.75" customHeight="1">
      <c r="A151" s="17"/>
    </row>
    <row r="152" spans="1:1" ht="15.75" customHeight="1">
      <c r="A152" s="17"/>
    </row>
    <row r="153" spans="1:1" ht="15.75" customHeight="1">
      <c r="A153" s="17"/>
    </row>
    <row r="154" spans="1:1" ht="15.75" customHeight="1">
      <c r="A154" s="17"/>
    </row>
    <row r="155" spans="1:1" ht="15.75" customHeight="1">
      <c r="A155" s="17"/>
    </row>
    <row r="156" spans="1:1" ht="15.75" customHeight="1">
      <c r="A156" s="17"/>
    </row>
    <row r="157" spans="1:1" ht="15.75" customHeight="1">
      <c r="A157" s="17"/>
    </row>
    <row r="158" spans="1:1" ht="15.75" customHeight="1">
      <c r="A158" s="17"/>
    </row>
    <row r="159" spans="1:1" ht="15.75" customHeight="1">
      <c r="A159" s="17"/>
    </row>
    <row r="160" spans="1:1" ht="15.75" customHeight="1">
      <c r="A160" s="17"/>
    </row>
    <row r="161" spans="1:1" ht="15.75" customHeight="1">
      <c r="A161" s="17"/>
    </row>
    <row r="162" spans="1:1" ht="15.75" customHeight="1">
      <c r="A162" s="17"/>
    </row>
    <row r="163" spans="1:1" ht="15.75" customHeight="1">
      <c r="A163" s="17"/>
    </row>
    <row r="164" spans="1:1" ht="15.75" customHeight="1">
      <c r="A164" s="17"/>
    </row>
    <row r="165" spans="1:1" ht="15.75" customHeight="1">
      <c r="A165" s="17"/>
    </row>
    <row r="166" spans="1:1" ht="15.75" customHeight="1">
      <c r="A166" s="17"/>
    </row>
    <row r="167" spans="1:1" ht="15.75" customHeight="1">
      <c r="A167" s="17"/>
    </row>
    <row r="168" spans="1:1" ht="15.75" customHeight="1">
      <c r="A168" s="17"/>
    </row>
    <row r="169" spans="1:1" ht="15.75" customHeight="1">
      <c r="A169" s="17"/>
    </row>
    <row r="170" spans="1:1" ht="15.75" customHeight="1">
      <c r="A170" s="17"/>
    </row>
    <row r="171" spans="1:1" ht="15.75" customHeight="1">
      <c r="A171" s="17"/>
    </row>
    <row r="172" spans="1:1" ht="15.75" customHeight="1">
      <c r="A172" s="17"/>
    </row>
    <row r="173" spans="1:1" ht="15.75" customHeight="1">
      <c r="A173" s="17"/>
    </row>
    <row r="174" spans="1:1" ht="15.75" customHeight="1">
      <c r="A174" s="17"/>
    </row>
    <row r="175" spans="1:1" ht="15.75" customHeight="1">
      <c r="A175" s="17"/>
    </row>
    <row r="176" spans="1:1" ht="15.75" customHeight="1">
      <c r="A176" s="17"/>
    </row>
    <row r="177" spans="1:1" ht="15.75" customHeight="1">
      <c r="A177" s="17"/>
    </row>
    <row r="178" spans="1:1" ht="15.75" customHeight="1">
      <c r="A178" s="17"/>
    </row>
    <row r="179" spans="1:1" ht="15.75" customHeight="1">
      <c r="A179" s="17"/>
    </row>
    <row r="180" spans="1:1" ht="15.75" customHeight="1">
      <c r="A180" s="17"/>
    </row>
    <row r="181" spans="1:1" ht="15.75" customHeight="1">
      <c r="A181" s="17"/>
    </row>
    <row r="182" spans="1:1" ht="15.75" customHeight="1">
      <c r="A182" s="17"/>
    </row>
    <row r="183" spans="1:1" ht="15.75" customHeight="1">
      <c r="A183" s="17"/>
    </row>
    <row r="184" spans="1:1" ht="15.75" customHeight="1">
      <c r="A184" s="17"/>
    </row>
    <row r="185" spans="1:1" ht="15.75" customHeight="1">
      <c r="A185" s="17"/>
    </row>
    <row r="186" spans="1:1" ht="15.75" customHeight="1">
      <c r="A186" s="17"/>
    </row>
    <row r="187" spans="1:1" ht="15.75" customHeight="1">
      <c r="A187" s="17"/>
    </row>
    <row r="188" spans="1:1" ht="15.75" customHeight="1">
      <c r="A188" s="17"/>
    </row>
    <row r="189" spans="1:1" ht="15.75" customHeight="1">
      <c r="A189" s="17"/>
    </row>
    <row r="190" spans="1:1" ht="15.75" customHeight="1">
      <c r="A190" s="17"/>
    </row>
    <row r="191" spans="1:1" ht="15.75" customHeight="1">
      <c r="A191" s="17"/>
    </row>
    <row r="192" spans="1:1" ht="15.75" customHeight="1">
      <c r="A192" s="17"/>
    </row>
    <row r="193" spans="1:1" ht="15.75" customHeight="1">
      <c r="A193" s="17"/>
    </row>
    <row r="194" spans="1:1" ht="15.75" customHeight="1">
      <c r="A194" s="17"/>
    </row>
    <row r="195" spans="1:1" ht="15.75" customHeight="1">
      <c r="A195" s="17"/>
    </row>
    <row r="196" spans="1:1" ht="15.75" customHeight="1">
      <c r="A196" s="17"/>
    </row>
    <row r="197" spans="1:1" ht="15.75" customHeight="1">
      <c r="A197" s="17"/>
    </row>
    <row r="198" spans="1:1" ht="15.75" customHeight="1">
      <c r="A198" s="17"/>
    </row>
    <row r="199" spans="1:1" ht="15.75" customHeight="1">
      <c r="A199" s="17"/>
    </row>
    <row r="200" spans="1:1" ht="15.75" customHeight="1">
      <c r="A200" s="17"/>
    </row>
    <row r="201" spans="1:1" ht="15.75" customHeight="1">
      <c r="A201" s="17"/>
    </row>
    <row r="202" spans="1:1" ht="15.75" customHeight="1">
      <c r="A202" s="17"/>
    </row>
    <row r="203" spans="1:1" ht="15.75" customHeight="1">
      <c r="A203" s="17"/>
    </row>
    <row r="204" spans="1:1" ht="15.75" customHeight="1">
      <c r="A204" s="17"/>
    </row>
    <row r="205" spans="1:1" ht="15.75" customHeight="1">
      <c r="A205" s="17"/>
    </row>
    <row r="206" spans="1:1" ht="15.75" customHeight="1">
      <c r="A206" s="17"/>
    </row>
    <row r="207" spans="1:1" ht="15.75" customHeight="1">
      <c r="A207" s="17"/>
    </row>
    <row r="208" spans="1:1" ht="15.75" customHeight="1">
      <c r="A208" s="17"/>
    </row>
    <row r="209" spans="1:1" ht="15.75" customHeight="1">
      <c r="A209" s="17"/>
    </row>
    <row r="210" spans="1:1" ht="15.75" customHeight="1">
      <c r="A210" s="17"/>
    </row>
    <row r="211" spans="1:1" ht="15.75" customHeight="1">
      <c r="A211" s="17"/>
    </row>
    <row r="212" spans="1:1" ht="15.75" customHeight="1">
      <c r="A212" s="17"/>
    </row>
    <row r="213" spans="1:1" ht="15.75" customHeight="1">
      <c r="A213" s="17"/>
    </row>
    <row r="214" spans="1:1" ht="15.75" customHeight="1">
      <c r="A214" s="17"/>
    </row>
    <row r="215" spans="1:1" ht="15.75" customHeight="1">
      <c r="A215" s="17"/>
    </row>
    <row r="216" spans="1:1" ht="15.75" customHeight="1">
      <c r="A216" s="17"/>
    </row>
    <row r="217" spans="1:1" ht="15.75" customHeight="1">
      <c r="A217" s="17"/>
    </row>
    <row r="218" spans="1:1" ht="15.75" customHeight="1">
      <c r="A218" s="17"/>
    </row>
    <row r="219" spans="1:1" ht="15.75" customHeight="1">
      <c r="A219" s="17"/>
    </row>
    <row r="220" spans="1:1" ht="15.75" customHeight="1">
      <c r="A220" s="17"/>
    </row>
    <row r="221" spans="1:1" ht="15.75" customHeight="1">
      <c r="A221" s="17"/>
    </row>
    <row r="222" spans="1:1" ht="15.75" customHeight="1">
      <c r="A222" s="17"/>
    </row>
    <row r="223" spans="1:1" ht="15.75" customHeight="1">
      <c r="A223" s="17"/>
    </row>
    <row r="224" spans="1:1" ht="15.75" customHeight="1">
      <c r="A224" s="17"/>
    </row>
    <row r="225" spans="1:1" ht="15.75" customHeight="1">
      <c r="A225" s="17"/>
    </row>
    <row r="226" spans="1:1" ht="15.75" customHeight="1">
      <c r="A226" s="17"/>
    </row>
    <row r="227" spans="1:1" ht="15.75" customHeight="1">
      <c r="A227" s="17"/>
    </row>
    <row r="228" spans="1:1" ht="15.75" customHeight="1">
      <c r="A228" s="17"/>
    </row>
    <row r="229" spans="1:1" ht="15.75" customHeight="1">
      <c r="A229" s="17"/>
    </row>
    <row r="230" spans="1:1" ht="15.75" customHeight="1">
      <c r="A230" s="17"/>
    </row>
    <row r="231" spans="1:1" ht="15.75" customHeight="1">
      <c r="A231" s="17"/>
    </row>
    <row r="232" spans="1:1" ht="15.75" customHeight="1">
      <c r="A232" s="17"/>
    </row>
    <row r="233" spans="1:1" ht="15.75" customHeight="1">
      <c r="A233" s="17"/>
    </row>
    <row r="234" spans="1:1" ht="15.75" customHeight="1">
      <c r="A234" s="17"/>
    </row>
    <row r="235" spans="1:1" ht="15.75" customHeight="1">
      <c r="A235" s="17"/>
    </row>
    <row r="236" spans="1:1" ht="15.75" customHeight="1">
      <c r="A236" s="17"/>
    </row>
    <row r="237" spans="1:1" ht="15.75" customHeight="1">
      <c r="A237" s="17"/>
    </row>
    <row r="238" spans="1:1" ht="15.75" customHeight="1">
      <c r="A238" s="17"/>
    </row>
    <row r="239" spans="1:1" ht="15.75" customHeight="1">
      <c r="A239" s="17"/>
    </row>
    <row r="240" spans="1:1" ht="15.75" customHeight="1">
      <c r="A240" s="17"/>
    </row>
    <row r="241" spans="1:1" ht="15.75" customHeight="1">
      <c r="A241" s="17"/>
    </row>
    <row r="242" spans="1:1" ht="15.75" customHeight="1">
      <c r="A242" s="17"/>
    </row>
    <row r="243" spans="1:1" ht="15.75" customHeight="1">
      <c r="A243" s="17"/>
    </row>
    <row r="244" spans="1:1" ht="15.75" customHeight="1">
      <c r="A244" s="17"/>
    </row>
    <row r="245" spans="1:1" ht="15.75" customHeight="1">
      <c r="A245" s="17"/>
    </row>
    <row r="246" spans="1:1" ht="15.75" customHeight="1">
      <c r="A246" s="17"/>
    </row>
    <row r="247" spans="1:1" ht="15.75" customHeight="1">
      <c r="A247" s="17"/>
    </row>
    <row r="248" spans="1:1" ht="15.75" customHeight="1">
      <c r="A248" s="17"/>
    </row>
    <row r="249" spans="1:1" ht="15.75" customHeight="1">
      <c r="A249" s="17"/>
    </row>
    <row r="250" spans="1:1" ht="15.75" customHeight="1">
      <c r="A250" s="17"/>
    </row>
    <row r="251" spans="1:1" ht="15.75" customHeight="1">
      <c r="A251" s="17"/>
    </row>
    <row r="252" spans="1:1" ht="15.75" customHeight="1">
      <c r="A252" s="17"/>
    </row>
    <row r="253" spans="1:1" ht="15.75" customHeight="1">
      <c r="A253" s="17"/>
    </row>
    <row r="254" spans="1:1" ht="15.75" customHeight="1">
      <c r="A254" s="17"/>
    </row>
    <row r="255" spans="1:1" ht="15.75" customHeight="1">
      <c r="A255" s="17"/>
    </row>
    <row r="256" spans="1:1" ht="15.75" customHeight="1">
      <c r="A256" s="17"/>
    </row>
    <row r="257" spans="1:1" ht="15.75" customHeight="1">
      <c r="A257" s="17"/>
    </row>
    <row r="258" spans="1:1" ht="15.75" customHeight="1">
      <c r="A258" s="17"/>
    </row>
    <row r="259" spans="1:1" ht="15.75" customHeight="1">
      <c r="A259" s="17"/>
    </row>
    <row r="260" spans="1:1" ht="15.75" customHeight="1">
      <c r="A260" s="17"/>
    </row>
    <row r="261" spans="1:1" ht="15.75" customHeight="1">
      <c r="A261" s="17"/>
    </row>
    <row r="262" spans="1:1" ht="15.75" customHeight="1">
      <c r="A262" s="17"/>
    </row>
    <row r="263" spans="1:1" ht="15.75" customHeight="1">
      <c r="A263" s="17"/>
    </row>
    <row r="264" spans="1:1" ht="15.75" customHeight="1">
      <c r="A264" s="17"/>
    </row>
    <row r="265" spans="1:1" ht="15.75" customHeight="1">
      <c r="A265" s="17"/>
    </row>
    <row r="266" spans="1:1" ht="15.75" customHeight="1">
      <c r="A266" s="17"/>
    </row>
    <row r="267" spans="1:1" ht="15.75" customHeight="1">
      <c r="A267" s="17"/>
    </row>
    <row r="268" spans="1:1" ht="15.75" customHeight="1">
      <c r="A268" s="17"/>
    </row>
    <row r="269" spans="1:1" ht="15.75" customHeight="1">
      <c r="A269" s="17"/>
    </row>
    <row r="270" spans="1:1" ht="15.75" customHeight="1">
      <c r="A270" s="17"/>
    </row>
    <row r="271" spans="1:1" ht="15.75" customHeight="1">
      <c r="A271" s="17"/>
    </row>
    <row r="272" spans="1:1" ht="15.75" customHeight="1">
      <c r="A272" s="17"/>
    </row>
    <row r="273" spans="1:1" ht="15.75" customHeight="1">
      <c r="A273" s="17"/>
    </row>
    <row r="274" spans="1:1" ht="15.75" customHeight="1">
      <c r="A274" s="17"/>
    </row>
    <row r="275" spans="1:1" ht="15.75" customHeight="1">
      <c r="A275" s="17"/>
    </row>
    <row r="276" spans="1:1" ht="15.75" customHeight="1">
      <c r="A276" s="17"/>
    </row>
    <row r="277" spans="1:1" ht="15.75" customHeight="1">
      <c r="A277" s="17"/>
    </row>
    <row r="278" spans="1:1" ht="15.75" customHeight="1">
      <c r="A278" s="17"/>
    </row>
    <row r="279" spans="1:1" ht="15.75" customHeight="1">
      <c r="A279" s="17"/>
    </row>
    <row r="280" spans="1:1" ht="15.75" customHeight="1">
      <c r="A280" s="17"/>
    </row>
    <row r="281" spans="1:1" ht="15.75" customHeight="1">
      <c r="A281" s="17"/>
    </row>
    <row r="282" spans="1:1" ht="15.75" customHeight="1">
      <c r="A282" s="17"/>
    </row>
    <row r="283" spans="1:1" ht="15.75" customHeight="1">
      <c r="A283" s="17"/>
    </row>
    <row r="284" spans="1:1" ht="15.75" customHeight="1">
      <c r="A284" s="17"/>
    </row>
    <row r="285" spans="1:1" ht="15.75" customHeight="1">
      <c r="A285" s="17"/>
    </row>
    <row r="286" spans="1:1" ht="15.75" customHeight="1">
      <c r="A286" s="17"/>
    </row>
    <row r="287" spans="1:1" ht="15.75" customHeight="1">
      <c r="A287" s="17"/>
    </row>
    <row r="288" spans="1:1" ht="15.75" customHeight="1">
      <c r="A288" s="17"/>
    </row>
    <row r="289" spans="1:1" ht="15.75" customHeight="1">
      <c r="A289" s="17"/>
    </row>
    <row r="290" spans="1:1" ht="15.75" customHeight="1">
      <c r="A290" s="17"/>
    </row>
    <row r="291" spans="1:1" ht="15.75" customHeight="1">
      <c r="A291" s="17"/>
    </row>
    <row r="292" spans="1:1" ht="15.75" customHeight="1">
      <c r="A292" s="17"/>
    </row>
    <row r="293" spans="1:1" ht="15.75" customHeight="1">
      <c r="A293" s="17"/>
    </row>
    <row r="294" spans="1:1" ht="15.75" customHeight="1">
      <c r="A294" s="17"/>
    </row>
    <row r="295" spans="1:1" ht="15.75" customHeight="1">
      <c r="A295" s="17"/>
    </row>
    <row r="296" spans="1:1" ht="15.75" customHeight="1">
      <c r="A296" s="17"/>
    </row>
    <row r="297" spans="1:1" ht="15.75" customHeight="1">
      <c r="A297" s="17"/>
    </row>
    <row r="298" spans="1:1" ht="15.75" customHeight="1">
      <c r="A298" s="17"/>
    </row>
    <row r="299" spans="1:1" ht="15.75" customHeight="1">
      <c r="A299" s="17"/>
    </row>
    <row r="300" spans="1:1" ht="15.75" customHeight="1">
      <c r="A300" s="17"/>
    </row>
    <row r="301" spans="1:1" ht="15.75" customHeight="1">
      <c r="A301" s="17"/>
    </row>
    <row r="302" spans="1:1" ht="15.75" customHeight="1">
      <c r="A302" s="17"/>
    </row>
    <row r="303" spans="1:1" ht="15.75" customHeight="1">
      <c r="A303" s="17"/>
    </row>
    <row r="304" spans="1:1" ht="15.75" customHeight="1">
      <c r="A304" s="17"/>
    </row>
    <row r="305" spans="1:1" ht="15.75" customHeight="1">
      <c r="A305" s="17"/>
    </row>
    <row r="306" spans="1:1" ht="15.75" customHeight="1">
      <c r="A306" s="17"/>
    </row>
    <row r="307" spans="1:1" ht="15.75" customHeight="1">
      <c r="A307" s="17"/>
    </row>
    <row r="308" spans="1:1" ht="15.75" customHeight="1">
      <c r="A308" s="17"/>
    </row>
    <row r="309" spans="1:1" ht="15.75" customHeight="1">
      <c r="A309" s="17"/>
    </row>
    <row r="310" spans="1:1" ht="15.75" customHeight="1">
      <c r="A310" s="17"/>
    </row>
    <row r="311" spans="1:1" ht="15.75" customHeight="1">
      <c r="A311" s="17"/>
    </row>
    <row r="312" spans="1:1" ht="15.75" customHeight="1">
      <c r="A312" s="17"/>
    </row>
    <row r="313" spans="1:1" ht="15.75" customHeight="1">
      <c r="A313" s="17"/>
    </row>
    <row r="314" spans="1:1" ht="15.75" customHeight="1">
      <c r="A314" s="17"/>
    </row>
    <row r="315" spans="1:1" ht="15.75" customHeight="1">
      <c r="A315" s="17"/>
    </row>
    <row r="316" spans="1:1" ht="15.75" customHeight="1">
      <c r="A316" s="17"/>
    </row>
    <row r="317" spans="1:1" ht="15.75" customHeight="1">
      <c r="A317" s="17"/>
    </row>
    <row r="318" spans="1:1" ht="15.75" customHeight="1">
      <c r="A318" s="17"/>
    </row>
    <row r="319" spans="1:1" ht="15.75" customHeight="1">
      <c r="A319" s="17"/>
    </row>
    <row r="320" spans="1:1" ht="15.75" customHeight="1">
      <c r="A320" s="17"/>
    </row>
    <row r="321" spans="1:1" ht="15.75" customHeight="1">
      <c r="A321" s="17"/>
    </row>
    <row r="322" spans="1:1" ht="15.75" customHeight="1">
      <c r="A322" s="17"/>
    </row>
    <row r="323" spans="1:1" ht="15.75" customHeight="1">
      <c r="A323" s="17"/>
    </row>
    <row r="324" spans="1:1" ht="15.75" customHeight="1">
      <c r="A324" s="17"/>
    </row>
    <row r="325" spans="1:1" ht="15.75" customHeight="1">
      <c r="A325" s="17"/>
    </row>
    <row r="326" spans="1:1" ht="15.75" customHeight="1">
      <c r="A326" s="17"/>
    </row>
    <row r="327" spans="1:1" ht="15.75" customHeight="1">
      <c r="A327" s="17"/>
    </row>
    <row r="328" spans="1:1" ht="15.75" customHeight="1">
      <c r="A328" s="17"/>
    </row>
    <row r="329" spans="1:1" ht="15.75" customHeight="1">
      <c r="A329" s="17"/>
    </row>
    <row r="330" spans="1:1" ht="15.75" customHeight="1">
      <c r="A330" s="17"/>
    </row>
    <row r="331" spans="1:1" ht="15.75" customHeight="1">
      <c r="A331" s="17"/>
    </row>
    <row r="332" spans="1:1" ht="15.75" customHeight="1">
      <c r="A332" s="17"/>
    </row>
    <row r="333" spans="1:1" ht="15.75" customHeight="1">
      <c r="A333" s="17"/>
    </row>
    <row r="334" spans="1:1" ht="15.75" customHeight="1">
      <c r="A334" s="17"/>
    </row>
    <row r="335" spans="1:1" ht="15.75" customHeight="1">
      <c r="A335" s="17"/>
    </row>
    <row r="336" spans="1:1" ht="15.75" customHeight="1">
      <c r="A336" s="17"/>
    </row>
    <row r="337" spans="1:1" ht="15.75" customHeight="1">
      <c r="A337" s="17"/>
    </row>
    <row r="338" spans="1:1" ht="15.75" customHeight="1">
      <c r="A338" s="17"/>
    </row>
    <row r="339" spans="1:1" ht="15.75" customHeight="1">
      <c r="A339" s="17"/>
    </row>
    <row r="340" spans="1:1" ht="15.75" customHeight="1">
      <c r="A340" s="17"/>
    </row>
    <row r="341" spans="1:1" ht="15.75" customHeight="1">
      <c r="A341" s="17"/>
    </row>
    <row r="342" spans="1:1" ht="15.75" customHeight="1">
      <c r="A342" s="17"/>
    </row>
    <row r="343" spans="1:1" ht="15.75" customHeight="1">
      <c r="A343" s="17"/>
    </row>
    <row r="344" spans="1:1" ht="15.75" customHeight="1">
      <c r="A344" s="17"/>
    </row>
    <row r="345" spans="1:1" ht="15.75" customHeight="1">
      <c r="A345" s="17"/>
    </row>
    <row r="346" spans="1:1" ht="15.75" customHeight="1">
      <c r="A346" s="17"/>
    </row>
    <row r="347" spans="1:1" ht="15.75" customHeight="1">
      <c r="A347" s="17"/>
    </row>
    <row r="348" spans="1:1" ht="15.75" customHeight="1">
      <c r="A348" s="17"/>
    </row>
    <row r="349" spans="1:1" ht="15.75" customHeight="1">
      <c r="A349" s="17"/>
    </row>
    <row r="350" spans="1:1" ht="15.75" customHeight="1">
      <c r="A350" s="17"/>
    </row>
    <row r="351" spans="1:1" ht="15.75" customHeight="1">
      <c r="A351" s="17"/>
    </row>
    <row r="352" spans="1:1" ht="15.75" customHeight="1">
      <c r="A352" s="17"/>
    </row>
    <row r="353" spans="1:1" ht="15.75" customHeight="1">
      <c r="A353" s="17"/>
    </row>
    <row r="354" spans="1:1" ht="15.75" customHeight="1">
      <c r="A354" s="17"/>
    </row>
    <row r="355" spans="1:1" ht="15.75" customHeight="1">
      <c r="A355" s="17"/>
    </row>
    <row r="356" spans="1:1" ht="15.75" customHeight="1">
      <c r="A356" s="17"/>
    </row>
    <row r="357" spans="1:1" ht="15.75" customHeight="1">
      <c r="A357" s="17"/>
    </row>
    <row r="358" spans="1:1" ht="15.75" customHeight="1">
      <c r="A358" s="17"/>
    </row>
    <row r="359" spans="1:1" ht="15.75" customHeight="1">
      <c r="A359" s="17"/>
    </row>
    <row r="360" spans="1:1" ht="15.75" customHeight="1">
      <c r="A360" s="17"/>
    </row>
    <row r="361" spans="1:1" ht="15.75" customHeight="1">
      <c r="A361" s="17"/>
    </row>
    <row r="362" spans="1:1" ht="15.75" customHeight="1">
      <c r="A362" s="17"/>
    </row>
    <row r="363" spans="1:1" ht="15.75" customHeight="1">
      <c r="A363" s="17"/>
    </row>
    <row r="364" spans="1:1" ht="15.75" customHeight="1">
      <c r="A364" s="17"/>
    </row>
    <row r="365" spans="1:1" ht="15.75" customHeight="1">
      <c r="A365" s="17"/>
    </row>
    <row r="366" spans="1:1" ht="15.75" customHeight="1">
      <c r="A366" s="17"/>
    </row>
    <row r="367" spans="1:1" ht="15.75" customHeight="1">
      <c r="A367" s="17"/>
    </row>
    <row r="368" spans="1:1" ht="15.75" customHeight="1">
      <c r="A368" s="17"/>
    </row>
    <row r="369" spans="1:1" ht="15.75" customHeight="1">
      <c r="A369" s="17"/>
    </row>
    <row r="370" spans="1:1" ht="15.75" customHeight="1">
      <c r="A370" s="17"/>
    </row>
    <row r="371" spans="1:1" ht="15.75" customHeight="1">
      <c r="A371" s="17"/>
    </row>
    <row r="372" spans="1:1" ht="15.75" customHeight="1">
      <c r="A372" s="17"/>
    </row>
    <row r="373" spans="1:1" ht="15.75" customHeight="1">
      <c r="A373" s="17"/>
    </row>
    <row r="374" spans="1:1" ht="15.75" customHeight="1">
      <c r="A374" s="17"/>
    </row>
    <row r="375" spans="1:1" ht="15.75" customHeight="1">
      <c r="A375" s="17"/>
    </row>
    <row r="376" spans="1:1" ht="15.75" customHeight="1">
      <c r="A376" s="17"/>
    </row>
    <row r="377" spans="1:1" ht="15.75" customHeight="1">
      <c r="A377" s="17"/>
    </row>
    <row r="378" spans="1:1" ht="15.75" customHeight="1">
      <c r="A378" s="17"/>
    </row>
    <row r="379" spans="1:1" ht="15.75" customHeight="1">
      <c r="A379" s="17"/>
    </row>
    <row r="380" spans="1:1" ht="15.75" customHeight="1">
      <c r="A380" s="17"/>
    </row>
    <row r="381" spans="1:1" ht="15.75" customHeight="1">
      <c r="A381" s="17"/>
    </row>
    <row r="382" spans="1:1" ht="15.75" customHeight="1">
      <c r="A382" s="17"/>
    </row>
    <row r="383" spans="1:1" ht="15.75" customHeight="1">
      <c r="A383" s="17"/>
    </row>
    <row r="384" spans="1:1" ht="15.75" customHeight="1">
      <c r="A384" s="17"/>
    </row>
    <row r="385" spans="1:1" ht="15.75" customHeight="1">
      <c r="A385" s="17"/>
    </row>
    <row r="386" spans="1:1" ht="15.75" customHeight="1">
      <c r="A386" s="17"/>
    </row>
    <row r="387" spans="1:1" ht="15.75" customHeight="1">
      <c r="A387" s="17"/>
    </row>
    <row r="388" spans="1:1" ht="15.75" customHeight="1">
      <c r="A388" s="17"/>
    </row>
    <row r="389" spans="1:1" ht="15.75" customHeight="1">
      <c r="A389" s="17"/>
    </row>
    <row r="390" spans="1:1" ht="15.75" customHeight="1">
      <c r="A390" s="17"/>
    </row>
    <row r="391" spans="1:1" ht="15.75" customHeight="1">
      <c r="A391" s="17"/>
    </row>
    <row r="392" spans="1:1" ht="15.75" customHeight="1">
      <c r="A392" s="17"/>
    </row>
    <row r="393" spans="1:1" ht="15.75" customHeight="1">
      <c r="A393" s="17"/>
    </row>
    <row r="394" spans="1:1" ht="15.75" customHeight="1">
      <c r="A394" s="17"/>
    </row>
    <row r="395" spans="1:1" ht="15.75" customHeight="1">
      <c r="A395" s="17"/>
    </row>
    <row r="396" spans="1:1" ht="15.75" customHeight="1">
      <c r="A396" s="17"/>
    </row>
    <row r="397" spans="1:1" ht="15.75" customHeight="1">
      <c r="A397" s="17"/>
    </row>
    <row r="398" spans="1:1" ht="15.75" customHeight="1">
      <c r="A398" s="17"/>
    </row>
    <row r="399" spans="1:1" ht="15.75" customHeight="1">
      <c r="A399" s="17"/>
    </row>
    <row r="400" spans="1:1" ht="15.75" customHeight="1">
      <c r="A400" s="17"/>
    </row>
    <row r="401" spans="1:1" ht="15.75" customHeight="1">
      <c r="A401" s="17"/>
    </row>
    <row r="402" spans="1:1" ht="15.75" customHeight="1">
      <c r="A402" s="17"/>
    </row>
    <row r="403" spans="1:1" ht="15.75" customHeight="1">
      <c r="A403" s="17"/>
    </row>
    <row r="404" spans="1:1" ht="15.75" customHeight="1">
      <c r="A404" s="17"/>
    </row>
    <row r="405" spans="1:1" ht="15.75" customHeight="1">
      <c r="A405" s="17"/>
    </row>
    <row r="406" spans="1:1" ht="15.75" customHeight="1">
      <c r="A406" s="17"/>
    </row>
    <row r="407" spans="1:1" ht="15.75" customHeight="1">
      <c r="A407" s="17"/>
    </row>
    <row r="408" spans="1:1" ht="15.75" customHeight="1">
      <c r="A408" s="17"/>
    </row>
    <row r="409" spans="1:1" ht="15.75" customHeight="1">
      <c r="A409" s="17"/>
    </row>
    <row r="410" spans="1:1" ht="15.75" customHeight="1">
      <c r="A410" s="17"/>
    </row>
    <row r="411" spans="1:1" ht="15.75" customHeight="1">
      <c r="A411" s="17"/>
    </row>
    <row r="412" spans="1:1" ht="15.75" customHeight="1">
      <c r="A412" s="17"/>
    </row>
    <row r="413" spans="1:1" ht="15.75" customHeight="1">
      <c r="A413" s="17"/>
    </row>
    <row r="414" spans="1:1" ht="15.75" customHeight="1">
      <c r="A414" s="17"/>
    </row>
    <row r="415" spans="1:1" ht="15.75" customHeight="1">
      <c r="A415" s="17"/>
    </row>
    <row r="416" spans="1:1" ht="15.75" customHeight="1">
      <c r="A416" s="17"/>
    </row>
    <row r="417" spans="1:1" ht="15.75" customHeight="1">
      <c r="A417" s="17"/>
    </row>
    <row r="418" spans="1:1" ht="15.75" customHeight="1">
      <c r="A418" s="17"/>
    </row>
    <row r="419" spans="1:1" ht="15.75" customHeight="1">
      <c r="A419" s="17"/>
    </row>
    <row r="420" spans="1:1" ht="15.75" customHeight="1">
      <c r="A420" s="17"/>
    </row>
    <row r="421" spans="1:1" ht="15.75" customHeight="1">
      <c r="A421" s="17"/>
    </row>
    <row r="422" spans="1:1" ht="15.75" customHeight="1">
      <c r="A422" s="17"/>
    </row>
    <row r="423" spans="1:1" ht="15.75" customHeight="1">
      <c r="A423" s="17"/>
    </row>
    <row r="424" spans="1:1" ht="15.75" customHeight="1">
      <c r="A424" s="17"/>
    </row>
    <row r="425" spans="1:1" ht="15.75" customHeight="1">
      <c r="A425" s="17"/>
    </row>
    <row r="426" spans="1:1" ht="15.75" customHeight="1">
      <c r="A426" s="17"/>
    </row>
    <row r="427" spans="1:1" ht="15.75" customHeight="1">
      <c r="A427" s="17"/>
    </row>
    <row r="428" spans="1:1" ht="15.75" customHeight="1">
      <c r="A428" s="17"/>
    </row>
    <row r="429" spans="1:1" ht="15.75" customHeight="1">
      <c r="A429" s="17"/>
    </row>
    <row r="430" spans="1:1" ht="15.75" customHeight="1">
      <c r="A430" s="17"/>
    </row>
    <row r="431" spans="1:1" ht="15.75" customHeight="1">
      <c r="A431" s="17"/>
    </row>
    <row r="432" spans="1:1" ht="15.75" customHeight="1">
      <c r="A432" s="17"/>
    </row>
    <row r="433" spans="1:1" ht="15.75" customHeight="1">
      <c r="A433" s="17"/>
    </row>
    <row r="434" spans="1:1" ht="15.75" customHeight="1">
      <c r="A434" s="17"/>
    </row>
    <row r="435" spans="1:1" ht="15.75" customHeight="1">
      <c r="A435" s="17"/>
    </row>
    <row r="436" spans="1:1" ht="15.75" customHeight="1">
      <c r="A436" s="17"/>
    </row>
    <row r="437" spans="1:1" ht="15.75" customHeight="1">
      <c r="A437" s="17"/>
    </row>
    <row r="438" spans="1:1" ht="15.75" customHeight="1">
      <c r="A438" s="17"/>
    </row>
    <row r="439" spans="1:1" ht="15.75" customHeight="1">
      <c r="A439" s="17"/>
    </row>
    <row r="440" spans="1:1" ht="15.75" customHeight="1">
      <c r="A440" s="17"/>
    </row>
    <row r="441" spans="1:1" ht="15.75" customHeight="1">
      <c r="A441" s="17"/>
    </row>
    <row r="442" spans="1:1" ht="15.75" customHeight="1">
      <c r="A442" s="17"/>
    </row>
    <row r="443" spans="1:1" ht="15.75" customHeight="1">
      <c r="A443" s="17"/>
    </row>
    <row r="444" spans="1:1" ht="15.75" customHeight="1">
      <c r="A444" s="17"/>
    </row>
    <row r="445" spans="1:1" ht="15.75" customHeight="1">
      <c r="A445" s="17"/>
    </row>
    <row r="446" spans="1:1" ht="15.75" customHeight="1">
      <c r="A446" s="17"/>
    </row>
    <row r="447" spans="1:1" ht="15.75" customHeight="1">
      <c r="A447" s="17"/>
    </row>
    <row r="448" spans="1:1" ht="15.75" customHeight="1">
      <c r="A448" s="17"/>
    </row>
    <row r="449" spans="1:1" ht="15.75" customHeight="1">
      <c r="A449" s="17"/>
    </row>
    <row r="450" spans="1:1" ht="15.75" customHeight="1">
      <c r="A450" s="17"/>
    </row>
    <row r="451" spans="1:1" ht="15.75" customHeight="1">
      <c r="A451" s="17"/>
    </row>
    <row r="452" spans="1:1" ht="15.75" customHeight="1">
      <c r="A452" s="17"/>
    </row>
    <row r="453" spans="1:1" ht="15.75" customHeight="1">
      <c r="A453" s="17"/>
    </row>
    <row r="454" spans="1:1" ht="15.75" customHeight="1">
      <c r="A454" s="17"/>
    </row>
    <row r="455" spans="1:1" ht="15.75" customHeight="1">
      <c r="A455" s="17"/>
    </row>
    <row r="456" spans="1:1" ht="15.75" customHeight="1">
      <c r="A456" s="17"/>
    </row>
    <row r="457" spans="1:1" ht="15.75" customHeight="1">
      <c r="A457" s="17"/>
    </row>
    <row r="458" spans="1:1" ht="15.75" customHeight="1">
      <c r="A458" s="17"/>
    </row>
    <row r="459" spans="1:1" ht="15.75" customHeight="1">
      <c r="A459" s="17"/>
    </row>
    <row r="460" spans="1:1" ht="15.75" customHeight="1">
      <c r="A460" s="17"/>
    </row>
    <row r="461" spans="1:1" ht="15.75" customHeight="1">
      <c r="A461" s="17"/>
    </row>
    <row r="462" spans="1:1" ht="15.75" customHeight="1">
      <c r="A462" s="17"/>
    </row>
    <row r="463" spans="1:1" ht="15.75" customHeight="1">
      <c r="A463" s="17"/>
    </row>
    <row r="464" spans="1:1" ht="15.75" customHeight="1">
      <c r="A464" s="17"/>
    </row>
    <row r="465" spans="1:1" ht="15.75" customHeight="1">
      <c r="A465" s="17"/>
    </row>
    <row r="466" spans="1:1" ht="15.75" customHeight="1">
      <c r="A466" s="17"/>
    </row>
    <row r="467" spans="1:1" ht="15.75" customHeight="1">
      <c r="A467" s="17"/>
    </row>
    <row r="468" spans="1:1" ht="15.75" customHeight="1">
      <c r="A468" s="17"/>
    </row>
    <row r="469" spans="1:1" ht="15.75" customHeight="1">
      <c r="A469" s="17"/>
    </row>
    <row r="470" spans="1:1" ht="15.75" customHeight="1">
      <c r="A470" s="17"/>
    </row>
    <row r="471" spans="1:1" ht="15.75" customHeight="1">
      <c r="A471" s="17"/>
    </row>
    <row r="472" spans="1:1" ht="15.75" customHeight="1">
      <c r="A472" s="17"/>
    </row>
    <row r="473" spans="1:1" ht="15.75" customHeight="1">
      <c r="A473" s="17"/>
    </row>
    <row r="474" spans="1:1" ht="15.75" customHeight="1">
      <c r="A474" s="17"/>
    </row>
    <row r="475" spans="1:1" ht="15.75" customHeight="1">
      <c r="A475" s="17"/>
    </row>
    <row r="476" spans="1:1" ht="15.75" customHeight="1">
      <c r="A476" s="17"/>
    </row>
    <row r="477" spans="1:1" ht="15.75" customHeight="1">
      <c r="A477" s="17"/>
    </row>
    <row r="478" spans="1:1" ht="15.75" customHeight="1">
      <c r="A478" s="17"/>
    </row>
    <row r="479" spans="1:1" ht="15.75" customHeight="1">
      <c r="A479" s="17"/>
    </row>
    <row r="480" spans="1:1" ht="15.75" customHeight="1">
      <c r="A480" s="17"/>
    </row>
    <row r="481" spans="1:1" ht="15.75" customHeight="1">
      <c r="A481" s="17"/>
    </row>
    <row r="482" spans="1:1" ht="15.75" customHeight="1">
      <c r="A482" s="17"/>
    </row>
    <row r="483" spans="1:1" ht="15.75" customHeight="1">
      <c r="A483" s="17"/>
    </row>
    <row r="484" spans="1:1" ht="15.75" customHeight="1">
      <c r="A484" s="17"/>
    </row>
    <row r="485" spans="1:1" ht="15.75" customHeight="1">
      <c r="A485" s="17"/>
    </row>
    <row r="486" spans="1:1" ht="15.75" customHeight="1">
      <c r="A486" s="17"/>
    </row>
    <row r="487" spans="1:1" ht="15.75" customHeight="1">
      <c r="A487" s="17"/>
    </row>
    <row r="488" spans="1:1" ht="15.75" customHeight="1">
      <c r="A488" s="17"/>
    </row>
    <row r="489" spans="1:1" ht="15.75" customHeight="1">
      <c r="A489" s="17"/>
    </row>
    <row r="490" spans="1:1" ht="15.75" customHeight="1">
      <c r="A490" s="17"/>
    </row>
    <row r="491" spans="1:1" ht="15.75" customHeight="1">
      <c r="A491" s="17"/>
    </row>
    <row r="492" spans="1:1" ht="15.75" customHeight="1">
      <c r="A492" s="17"/>
    </row>
    <row r="493" spans="1:1" ht="15.75" customHeight="1">
      <c r="A493" s="17"/>
    </row>
    <row r="494" spans="1:1" ht="15.75" customHeight="1">
      <c r="A494" s="17"/>
    </row>
    <row r="495" spans="1:1" ht="15.75" customHeight="1">
      <c r="A495" s="17"/>
    </row>
    <row r="496" spans="1:1" ht="15.75" customHeight="1">
      <c r="A496" s="17"/>
    </row>
    <row r="497" spans="1:1" ht="15.75" customHeight="1">
      <c r="A497" s="17"/>
    </row>
    <row r="498" spans="1:1" ht="15.75" customHeight="1">
      <c r="A498" s="17"/>
    </row>
    <row r="499" spans="1:1" ht="15.75" customHeight="1">
      <c r="A499" s="17"/>
    </row>
    <row r="500" spans="1:1" ht="15.75" customHeight="1">
      <c r="A500" s="17"/>
    </row>
    <row r="501" spans="1:1" ht="15.75" customHeight="1">
      <c r="A501" s="17"/>
    </row>
    <row r="502" spans="1:1" ht="15.75" customHeight="1">
      <c r="A502" s="17"/>
    </row>
    <row r="503" spans="1:1" ht="15.75" customHeight="1">
      <c r="A503" s="17"/>
    </row>
    <row r="504" spans="1:1" ht="15.75" customHeight="1">
      <c r="A504" s="17"/>
    </row>
    <row r="505" spans="1:1" ht="15.75" customHeight="1">
      <c r="A505" s="17"/>
    </row>
    <row r="506" spans="1:1" ht="15.75" customHeight="1">
      <c r="A506" s="17"/>
    </row>
    <row r="507" spans="1:1" ht="15.75" customHeight="1">
      <c r="A507" s="17"/>
    </row>
    <row r="508" spans="1:1" ht="15.75" customHeight="1">
      <c r="A508" s="17"/>
    </row>
    <row r="509" spans="1:1" ht="15.75" customHeight="1">
      <c r="A509" s="17"/>
    </row>
    <row r="510" spans="1:1" ht="15.75" customHeight="1">
      <c r="A510" s="17"/>
    </row>
    <row r="511" spans="1:1" ht="15.75" customHeight="1">
      <c r="A511" s="17"/>
    </row>
    <row r="512" spans="1:1" ht="15.75" customHeight="1">
      <c r="A512" s="17"/>
    </row>
    <row r="513" spans="1:1" ht="15.75" customHeight="1">
      <c r="A513" s="17"/>
    </row>
    <row r="514" spans="1:1" ht="15.75" customHeight="1">
      <c r="A514" s="17"/>
    </row>
    <row r="515" spans="1:1" ht="15.75" customHeight="1">
      <c r="A515" s="17"/>
    </row>
    <row r="516" spans="1:1" ht="15.75" customHeight="1">
      <c r="A516" s="17"/>
    </row>
    <row r="517" spans="1:1" ht="15.75" customHeight="1">
      <c r="A517" s="17"/>
    </row>
    <row r="518" spans="1:1" ht="15.75" customHeight="1">
      <c r="A518" s="17"/>
    </row>
    <row r="519" spans="1:1" ht="15.75" customHeight="1">
      <c r="A519" s="17"/>
    </row>
    <row r="520" spans="1:1" ht="15.75" customHeight="1">
      <c r="A520" s="17"/>
    </row>
    <row r="521" spans="1:1" ht="15.75" customHeight="1">
      <c r="A521" s="17"/>
    </row>
    <row r="522" spans="1:1" ht="15.75" customHeight="1">
      <c r="A522" s="17"/>
    </row>
    <row r="523" spans="1:1" ht="15.75" customHeight="1">
      <c r="A523" s="17"/>
    </row>
    <row r="524" spans="1:1" ht="15.75" customHeight="1">
      <c r="A524" s="17"/>
    </row>
    <row r="525" spans="1:1" ht="15.75" customHeight="1">
      <c r="A525" s="17"/>
    </row>
    <row r="526" spans="1:1" ht="15.75" customHeight="1">
      <c r="A526" s="17"/>
    </row>
    <row r="527" spans="1:1" ht="15.75" customHeight="1">
      <c r="A527" s="17"/>
    </row>
    <row r="528" spans="1:1" ht="15.75" customHeight="1">
      <c r="A528" s="17"/>
    </row>
    <row r="529" spans="1:1" ht="15.75" customHeight="1">
      <c r="A529" s="17"/>
    </row>
    <row r="530" spans="1:1" ht="15.75" customHeight="1">
      <c r="A530" s="17"/>
    </row>
    <row r="531" spans="1:1" ht="15.75" customHeight="1">
      <c r="A531" s="17"/>
    </row>
    <row r="532" spans="1:1" ht="15.75" customHeight="1">
      <c r="A532" s="17"/>
    </row>
    <row r="533" spans="1:1" ht="15.75" customHeight="1">
      <c r="A533" s="17"/>
    </row>
    <row r="534" spans="1:1" ht="15.75" customHeight="1">
      <c r="A534" s="17"/>
    </row>
    <row r="535" spans="1:1" ht="15.75" customHeight="1">
      <c r="A535" s="17"/>
    </row>
    <row r="536" spans="1:1" ht="15.75" customHeight="1">
      <c r="A536" s="17"/>
    </row>
    <row r="537" spans="1:1" ht="15.75" customHeight="1">
      <c r="A537" s="17"/>
    </row>
    <row r="538" spans="1:1" ht="15.75" customHeight="1">
      <c r="A538" s="17"/>
    </row>
    <row r="539" spans="1:1" ht="15.75" customHeight="1">
      <c r="A539" s="17"/>
    </row>
    <row r="540" spans="1:1" ht="15.75" customHeight="1">
      <c r="A540" s="17"/>
    </row>
    <row r="541" spans="1:1" ht="15.75" customHeight="1">
      <c r="A541" s="17"/>
    </row>
    <row r="542" spans="1:1" ht="15.75" customHeight="1">
      <c r="A542" s="17"/>
    </row>
    <row r="543" spans="1:1" ht="15.75" customHeight="1">
      <c r="A543" s="17"/>
    </row>
    <row r="544" spans="1:1" ht="15.75" customHeight="1">
      <c r="A544" s="17"/>
    </row>
    <row r="545" spans="1:1" ht="15.75" customHeight="1">
      <c r="A545" s="17"/>
    </row>
    <row r="546" spans="1:1" ht="15.75" customHeight="1">
      <c r="A546" s="17"/>
    </row>
    <row r="547" spans="1:1" ht="15.75" customHeight="1">
      <c r="A547" s="17"/>
    </row>
    <row r="548" spans="1:1" ht="15.75" customHeight="1">
      <c r="A548" s="17"/>
    </row>
    <row r="549" spans="1:1" ht="15.75" customHeight="1">
      <c r="A549" s="17"/>
    </row>
    <row r="550" spans="1:1" ht="15.75" customHeight="1">
      <c r="A550" s="17"/>
    </row>
    <row r="551" spans="1:1" ht="15.75" customHeight="1">
      <c r="A551" s="17"/>
    </row>
    <row r="552" spans="1:1" ht="15.75" customHeight="1">
      <c r="A552" s="17"/>
    </row>
    <row r="553" spans="1:1" ht="15.75" customHeight="1">
      <c r="A553" s="17"/>
    </row>
    <row r="554" spans="1:1" ht="15.75" customHeight="1">
      <c r="A554" s="17"/>
    </row>
    <row r="555" spans="1:1" ht="15.75" customHeight="1">
      <c r="A555" s="17"/>
    </row>
    <row r="556" spans="1:1" ht="15.75" customHeight="1">
      <c r="A556" s="17"/>
    </row>
    <row r="557" spans="1:1" ht="15.75" customHeight="1">
      <c r="A557" s="17"/>
    </row>
    <row r="558" spans="1:1" ht="15.75" customHeight="1">
      <c r="A558" s="17"/>
    </row>
    <row r="559" spans="1:1" ht="15.75" customHeight="1">
      <c r="A559" s="17"/>
    </row>
    <row r="560" spans="1:1" ht="15.75" customHeight="1">
      <c r="A560" s="17"/>
    </row>
    <row r="561" spans="1:1" ht="15.75" customHeight="1">
      <c r="A561" s="17"/>
    </row>
    <row r="562" spans="1:1" ht="15.75" customHeight="1">
      <c r="A562" s="17"/>
    </row>
    <row r="563" spans="1:1" ht="15.75" customHeight="1">
      <c r="A563" s="17"/>
    </row>
    <row r="564" spans="1:1" ht="15.75" customHeight="1">
      <c r="A564" s="17"/>
    </row>
    <row r="565" spans="1:1" ht="15.75" customHeight="1">
      <c r="A565" s="17"/>
    </row>
    <row r="566" spans="1:1" ht="15.75" customHeight="1">
      <c r="A566" s="17"/>
    </row>
    <row r="567" spans="1:1" ht="15.75" customHeight="1">
      <c r="A567" s="17"/>
    </row>
    <row r="568" spans="1:1" ht="15.75" customHeight="1">
      <c r="A568" s="17"/>
    </row>
    <row r="569" spans="1:1" ht="15.75" customHeight="1">
      <c r="A569" s="17"/>
    </row>
    <row r="570" spans="1:1" ht="15.75" customHeight="1">
      <c r="A570" s="17"/>
    </row>
    <row r="571" spans="1:1" ht="15.75" customHeight="1">
      <c r="A571" s="17"/>
    </row>
    <row r="572" spans="1:1" ht="15.75" customHeight="1">
      <c r="A572" s="17"/>
    </row>
    <row r="573" spans="1:1" ht="15.75" customHeight="1">
      <c r="A573" s="17"/>
    </row>
    <row r="574" spans="1:1" ht="15.75" customHeight="1">
      <c r="A574" s="17"/>
    </row>
    <row r="575" spans="1:1" ht="15.75" customHeight="1">
      <c r="A575" s="17"/>
    </row>
    <row r="576" spans="1:1" ht="15.75" customHeight="1">
      <c r="A576" s="17"/>
    </row>
    <row r="577" spans="1:1" ht="15.75" customHeight="1">
      <c r="A577" s="17"/>
    </row>
    <row r="578" spans="1:1" ht="15.75" customHeight="1">
      <c r="A578" s="17"/>
    </row>
    <row r="579" spans="1:1" ht="15.75" customHeight="1">
      <c r="A579" s="17"/>
    </row>
    <row r="580" spans="1:1" ht="15.75" customHeight="1">
      <c r="A580" s="17"/>
    </row>
    <row r="581" spans="1:1" ht="15.75" customHeight="1">
      <c r="A581" s="17"/>
    </row>
    <row r="582" spans="1:1" ht="15.75" customHeight="1">
      <c r="A582" s="17"/>
    </row>
    <row r="583" spans="1:1" ht="15.75" customHeight="1">
      <c r="A583" s="17"/>
    </row>
    <row r="584" spans="1:1" ht="15.75" customHeight="1">
      <c r="A584" s="17"/>
    </row>
    <row r="585" spans="1:1" ht="15.75" customHeight="1">
      <c r="A585" s="17"/>
    </row>
    <row r="586" spans="1:1" ht="15.75" customHeight="1">
      <c r="A586" s="17"/>
    </row>
    <row r="587" spans="1:1" ht="15.75" customHeight="1">
      <c r="A587" s="17"/>
    </row>
    <row r="588" spans="1:1" ht="15.75" customHeight="1">
      <c r="A588" s="17"/>
    </row>
    <row r="589" spans="1:1" ht="15.75" customHeight="1">
      <c r="A589" s="17"/>
    </row>
    <row r="590" spans="1:1" ht="15.75" customHeight="1">
      <c r="A590" s="17"/>
    </row>
    <row r="591" spans="1:1" ht="15.75" customHeight="1">
      <c r="A591" s="17"/>
    </row>
    <row r="592" spans="1:1" ht="15.75" customHeight="1">
      <c r="A592" s="17"/>
    </row>
    <row r="593" spans="1:1" ht="15.75" customHeight="1">
      <c r="A593" s="17"/>
    </row>
    <row r="594" spans="1:1" ht="15.75" customHeight="1">
      <c r="A594" s="17"/>
    </row>
    <row r="595" spans="1:1" ht="15.75" customHeight="1">
      <c r="A595" s="17"/>
    </row>
    <row r="596" spans="1:1" ht="15.75" customHeight="1">
      <c r="A596" s="17"/>
    </row>
    <row r="597" spans="1:1" ht="15.75" customHeight="1">
      <c r="A597" s="17"/>
    </row>
    <row r="598" spans="1:1" ht="15.75" customHeight="1">
      <c r="A598" s="17"/>
    </row>
    <row r="599" spans="1:1" ht="15.75" customHeight="1">
      <c r="A599" s="17"/>
    </row>
    <row r="600" spans="1:1" ht="15.75" customHeight="1">
      <c r="A600" s="17"/>
    </row>
    <row r="601" spans="1:1" ht="15.75" customHeight="1">
      <c r="A601" s="17"/>
    </row>
    <row r="602" spans="1:1" ht="15.75" customHeight="1">
      <c r="A602" s="17"/>
    </row>
    <row r="603" spans="1:1" ht="15.75" customHeight="1">
      <c r="A603" s="17"/>
    </row>
    <row r="604" spans="1:1" ht="15.75" customHeight="1">
      <c r="A604" s="17"/>
    </row>
    <row r="605" spans="1:1" ht="15.75" customHeight="1">
      <c r="A605" s="17"/>
    </row>
    <row r="606" spans="1:1" ht="15.75" customHeight="1">
      <c r="A606" s="17"/>
    </row>
    <row r="607" spans="1:1" ht="15.75" customHeight="1">
      <c r="A607" s="17"/>
    </row>
    <row r="608" spans="1:1" ht="15.75" customHeight="1">
      <c r="A608" s="17"/>
    </row>
    <row r="609" spans="1:1" ht="15.75" customHeight="1">
      <c r="A609" s="17"/>
    </row>
    <row r="610" spans="1:1" ht="15.75" customHeight="1">
      <c r="A610" s="17"/>
    </row>
    <row r="611" spans="1:1" ht="15.75" customHeight="1">
      <c r="A611" s="17"/>
    </row>
    <row r="612" spans="1:1" ht="15.75" customHeight="1">
      <c r="A612" s="17"/>
    </row>
    <row r="613" spans="1:1" ht="15.75" customHeight="1">
      <c r="A613" s="17"/>
    </row>
    <row r="614" spans="1:1" ht="15.75" customHeight="1">
      <c r="A614" s="17"/>
    </row>
    <row r="615" spans="1:1" ht="15.75" customHeight="1">
      <c r="A615" s="17"/>
    </row>
    <row r="616" spans="1:1" ht="15.75" customHeight="1">
      <c r="A616" s="17"/>
    </row>
    <row r="617" spans="1:1" ht="15.75" customHeight="1">
      <c r="A617" s="17"/>
    </row>
    <row r="618" spans="1:1" ht="15.75" customHeight="1">
      <c r="A618" s="17"/>
    </row>
    <row r="619" spans="1:1" ht="15.75" customHeight="1">
      <c r="A619" s="17"/>
    </row>
    <row r="620" spans="1:1" ht="15.75" customHeight="1">
      <c r="A620" s="17"/>
    </row>
    <row r="621" spans="1:1" ht="15.75" customHeight="1">
      <c r="A621" s="17"/>
    </row>
    <row r="622" spans="1:1" ht="15.75" customHeight="1">
      <c r="A622" s="17"/>
    </row>
    <row r="623" spans="1:1" ht="15.75" customHeight="1">
      <c r="A623" s="17"/>
    </row>
    <row r="624" spans="1:1" ht="15.75" customHeight="1">
      <c r="A624" s="17"/>
    </row>
    <row r="625" spans="1:1" ht="15.75" customHeight="1">
      <c r="A625" s="17"/>
    </row>
    <row r="626" spans="1:1" ht="15.75" customHeight="1">
      <c r="A626" s="17"/>
    </row>
    <row r="627" spans="1:1" ht="15.75" customHeight="1">
      <c r="A627" s="17"/>
    </row>
    <row r="628" spans="1:1" ht="15.75" customHeight="1">
      <c r="A628" s="17"/>
    </row>
    <row r="629" spans="1:1" ht="15.75" customHeight="1">
      <c r="A629" s="17"/>
    </row>
    <row r="630" spans="1:1" ht="15.75" customHeight="1">
      <c r="A630" s="17"/>
    </row>
    <row r="631" spans="1:1" ht="15.75" customHeight="1">
      <c r="A631" s="17"/>
    </row>
    <row r="632" spans="1:1" ht="15.75" customHeight="1">
      <c r="A632" s="17"/>
    </row>
    <row r="633" spans="1:1" ht="15.75" customHeight="1">
      <c r="A633" s="17"/>
    </row>
    <row r="634" spans="1:1" ht="15.75" customHeight="1">
      <c r="A634" s="17"/>
    </row>
    <row r="635" spans="1:1" ht="15.75" customHeight="1">
      <c r="A635" s="17"/>
    </row>
    <row r="636" spans="1:1" ht="15.75" customHeight="1">
      <c r="A636" s="17"/>
    </row>
    <row r="637" spans="1:1" ht="15.75" customHeight="1">
      <c r="A637" s="17"/>
    </row>
    <row r="638" spans="1:1" ht="15.75" customHeight="1">
      <c r="A638" s="17"/>
    </row>
    <row r="639" spans="1:1" ht="15.75" customHeight="1">
      <c r="A639" s="17"/>
    </row>
    <row r="640" spans="1:1" ht="15.75" customHeight="1">
      <c r="A640" s="17"/>
    </row>
    <row r="641" spans="1:1" ht="15.75" customHeight="1">
      <c r="A641" s="17"/>
    </row>
    <row r="642" spans="1:1" ht="15.75" customHeight="1">
      <c r="A642" s="17"/>
    </row>
    <row r="643" spans="1:1" ht="15.75" customHeight="1">
      <c r="A643" s="17"/>
    </row>
    <row r="644" spans="1:1" ht="15.75" customHeight="1">
      <c r="A644" s="17"/>
    </row>
    <row r="645" spans="1:1" ht="15.75" customHeight="1">
      <c r="A645" s="17"/>
    </row>
    <row r="646" spans="1:1" ht="15.75" customHeight="1">
      <c r="A646" s="17"/>
    </row>
    <row r="647" spans="1:1" ht="15.75" customHeight="1">
      <c r="A647" s="17"/>
    </row>
    <row r="648" spans="1:1" ht="15.75" customHeight="1">
      <c r="A648" s="17"/>
    </row>
    <row r="649" spans="1:1" ht="15.75" customHeight="1">
      <c r="A649" s="17"/>
    </row>
    <row r="650" spans="1:1" ht="15.75" customHeight="1">
      <c r="A650" s="17"/>
    </row>
    <row r="651" spans="1:1" ht="15.75" customHeight="1">
      <c r="A651" s="17"/>
    </row>
    <row r="652" spans="1:1" ht="15.75" customHeight="1">
      <c r="A652" s="17"/>
    </row>
    <row r="653" spans="1:1" ht="15.75" customHeight="1">
      <c r="A653" s="17"/>
    </row>
    <row r="654" spans="1:1" ht="15.75" customHeight="1">
      <c r="A654" s="17"/>
    </row>
    <row r="655" spans="1:1" ht="15.75" customHeight="1">
      <c r="A655" s="17"/>
    </row>
    <row r="656" spans="1:1" ht="15.75" customHeight="1">
      <c r="A656" s="17"/>
    </row>
    <row r="657" spans="1:1" ht="15.75" customHeight="1">
      <c r="A657" s="17"/>
    </row>
    <row r="658" spans="1:1" ht="15.75" customHeight="1">
      <c r="A658" s="17"/>
    </row>
    <row r="659" spans="1:1" ht="15.75" customHeight="1">
      <c r="A659" s="17"/>
    </row>
    <row r="660" spans="1:1" ht="15.75" customHeight="1">
      <c r="A660" s="17"/>
    </row>
    <row r="661" spans="1:1" ht="15.75" customHeight="1">
      <c r="A661" s="17"/>
    </row>
    <row r="662" spans="1:1" ht="15.75" customHeight="1">
      <c r="A662" s="17"/>
    </row>
    <row r="663" spans="1:1" ht="15.75" customHeight="1">
      <c r="A663" s="17"/>
    </row>
    <row r="664" spans="1:1" ht="15.75" customHeight="1">
      <c r="A664" s="17"/>
    </row>
    <row r="665" spans="1:1" ht="15.75" customHeight="1">
      <c r="A665" s="17"/>
    </row>
    <row r="666" spans="1:1" ht="15.75" customHeight="1">
      <c r="A666" s="17"/>
    </row>
    <row r="667" spans="1:1" ht="15.75" customHeight="1">
      <c r="A667" s="17"/>
    </row>
    <row r="668" spans="1:1" ht="15.75" customHeight="1">
      <c r="A668" s="17"/>
    </row>
    <row r="669" spans="1:1" ht="15.75" customHeight="1">
      <c r="A669" s="17"/>
    </row>
    <row r="670" spans="1:1" ht="15.75" customHeight="1">
      <c r="A670" s="17"/>
    </row>
    <row r="671" spans="1:1" ht="15.75" customHeight="1">
      <c r="A671" s="17"/>
    </row>
    <row r="672" spans="1:1" ht="15.75" customHeight="1">
      <c r="A672" s="17"/>
    </row>
    <row r="673" spans="1:1" ht="15.75" customHeight="1">
      <c r="A673" s="17"/>
    </row>
    <row r="674" spans="1:1" ht="15.75" customHeight="1">
      <c r="A674" s="17"/>
    </row>
    <row r="675" spans="1:1" ht="15.75" customHeight="1">
      <c r="A675" s="17"/>
    </row>
    <row r="676" spans="1:1" ht="15.75" customHeight="1">
      <c r="A676" s="17"/>
    </row>
    <row r="677" spans="1:1" ht="15.75" customHeight="1">
      <c r="A677" s="17"/>
    </row>
    <row r="678" spans="1:1" ht="15.75" customHeight="1">
      <c r="A678" s="17"/>
    </row>
    <row r="679" spans="1:1" ht="15.75" customHeight="1">
      <c r="A679" s="17"/>
    </row>
    <row r="680" spans="1:1" ht="15.75" customHeight="1">
      <c r="A680" s="17"/>
    </row>
    <row r="681" spans="1:1" ht="15.75" customHeight="1">
      <c r="A681" s="17"/>
    </row>
    <row r="682" spans="1:1" ht="15.75" customHeight="1">
      <c r="A682" s="17"/>
    </row>
    <row r="683" spans="1:1" ht="15.75" customHeight="1">
      <c r="A683" s="17"/>
    </row>
    <row r="684" spans="1:1" ht="15.75" customHeight="1">
      <c r="A684" s="17"/>
    </row>
    <row r="685" spans="1:1" ht="15.75" customHeight="1">
      <c r="A685" s="17"/>
    </row>
    <row r="686" spans="1:1" ht="15.75" customHeight="1">
      <c r="A686" s="17"/>
    </row>
    <row r="687" spans="1:1" ht="15.75" customHeight="1">
      <c r="A687" s="17"/>
    </row>
    <row r="688" spans="1:1" ht="15.75" customHeight="1">
      <c r="A688" s="17"/>
    </row>
    <row r="689" spans="1:1" ht="15.75" customHeight="1">
      <c r="A689" s="17"/>
    </row>
    <row r="690" spans="1:1" ht="15.75" customHeight="1">
      <c r="A690" s="17"/>
    </row>
    <row r="691" spans="1:1" ht="15.75" customHeight="1">
      <c r="A691" s="17"/>
    </row>
    <row r="692" spans="1:1" ht="15.75" customHeight="1">
      <c r="A692" s="17"/>
    </row>
    <row r="693" spans="1:1" ht="15.75" customHeight="1">
      <c r="A693" s="17"/>
    </row>
    <row r="694" spans="1:1" ht="15.75" customHeight="1">
      <c r="A694" s="17"/>
    </row>
    <row r="695" spans="1:1" ht="15.75" customHeight="1">
      <c r="A695" s="17"/>
    </row>
    <row r="696" spans="1:1" ht="15.75" customHeight="1">
      <c r="A696" s="17"/>
    </row>
    <row r="697" spans="1:1" ht="15.75" customHeight="1">
      <c r="A697" s="17"/>
    </row>
    <row r="698" spans="1:1" ht="15.75" customHeight="1">
      <c r="A698" s="17"/>
    </row>
    <row r="699" spans="1:1" ht="15.75" customHeight="1">
      <c r="A699" s="17"/>
    </row>
    <row r="700" spans="1:1" ht="15.75" customHeight="1">
      <c r="A700" s="17"/>
    </row>
    <row r="701" spans="1:1" ht="15.75" customHeight="1">
      <c r="A701" s="17"/>
    </row>
    <row r="702" spans="1:1" ht="15.75" customHeight="1">
      <c r="A702" s="17"/>
    </row>
    <row r="703" spans="1:1" ht="15.75" customHeight="1">
      <c r="A703" s="17"/>
    </row>
    <row r="704" spans="1:1" ht="15.75" customHeight="1">
      <c r="A704" s="17"/>
    </row>
    <row r="705" spans="1:1" ht="15.75" customHeight="1">
      <c r="A705" s="17"/>
    </row>
    <row r="706" spans="1:1" ht="15.75" customHeight="1">
      <c r="A706" s="17"/>
    </row>
    <row r="707" spans="1:1" ht="15.75" customHeight="1">
      <c r="A707" s="17"/>
    </row>
    <row r="708" spans="1:1" ht="15.75" customHeight="1">
      <c r="A708" s="17"/>
    </row>
    <row r="709" spans="1:1" ht="15.75" customHeight="1">
      <c r="A709" s="17"/>
    </row>
    <row r="710" spans="1:1" ht="15.75" customHeight="1">
      <c r="A710" s="17"/>
    </row>
    <row r="711" spans="1:1" ht="15.75" customHeight="1">
      <c r="A711" s="17"/>
    </row>
    <row r="712" spans="1:1" ht="15.75" customHeight="1">
      <c r="A712" s="17"/>
    </row>
    <row r="713" spans="1:1" ht="15.75" customHeight="1">
      <c r="A713" s="17"/>
    </row>
    <row r="714" spans="1:1" ht="15.75" customHeight="1">
      <c r="A714" s="17"/>
    </row>
    <row r="715" spans="1:1" ht="15.75" customHeight="1">
      <c r="A715" s="17"/>
    </row>
    <row r="716" spans="1:1" ht="15.75" customHeight="1">
      <c r="A716" s="17"/>
    </row>
    <row r="717" spans="1:1" ht="15.75" customHeight="1">
      <c r="A717" s="17"/>
    </row>
    <row r="718" spans="1:1" ht="15.75" customHeight="1">
      <c r="A718" s="17"/>
    </row>
    <row r="719" spans="1:1" ht="15.75" customHeight="1">
      <c r="A719" s="17"/>
    </row>
    <row r="720" spans="1:1" ht="15.75" customHeight="1">
      <c r="A720" s="17"/>
    </row>
    <row r="721" spans="1:1" ht="15.75" customHeight="1">
      <c r="A721" s="17"/>
    </row>
    <row r="722" spans="1:1" ht="15.75" customHeight="1">
      <c r="A722" s="17"/>
    </row>
    <row r="723" spans="1:1" ht="15.75" customHeight="1">
      <c r="A723" s="17"/>
    </row>
    <row r="724" spans="1:1" ht="15.75" customHeight="1">
      <c r="A724" s="17"/>
    </row>
    <row r="725" spans="1:1" ht="15.75" customHeight="1">
      <c r="A725" s="17"/>
    </row>
    <row r="726" spans="1:1" ht="15.75" customHeight="1">
      <c r="A726" s="17"/>
    </row>
    <row r="727" spans="1:1" ht="15.75" customHeight="1">
      <c r="A727" s="17"/>
    </row>
    <row r="728" spans="1:1" ht="15.75" customHeight="1">
      <c r="A728" s="17"/>
    </row>
    <row r="729" spans="1:1" ht="15.75" customHeight="1">
      <c r="A729" s="17"/>
    </row>
    <row r="730" spans="1:1" ht="15.75" customHeight="1">
      <c r="A730" s="17"/>
    </row>
    <row r="731" spans="1:1" ht="15.75" customHeight="1">
      <c r="A731" s="17"/>
    </row>
    <row r="732" spans="1:1" ht="15.75" customHeight="1">
      <c r="A732" s="17"/>
    </row>
    <row r="733" spans="1:1" ht="15.75" customHeight="1">
      <c r="A733" s="17"/>
    </row>
    <row r="734" spans="1:1" ht="15.75" customHeight="1">
      <c r="A734" s="17"/>
    </row>
    <row r="735" spans="1:1" ht="15.75" customHeight="1">
      <c r="A735" s="17"/>
    </row>
    <row r="736" spans="1:1" ht="15.75" customHeight="1">
      <c r="A736" s="17"/>
    </row>
    <row r="737" spans="1:1" ht="15.75" customHeight="1">
      <c r="A737" s="17"/>
    </row>
    <row r="738" spans="1:1" ht="15.75" customHeight="1">
      <c r="A738" s="17"/>
    </row>
    <row r="739" spans="1:1" ht="15.75" customHeight="1">
      <c r="A739" s="17"/>
    </row>
    <row r="740" spans="1:1" ht="15.75" customHeight="1">
      <c r="A740" s="17"/>
    </row>
    <row r="741" spans="1:1" ht="15.75" customHeight="1">
      <c r="A741" s="17"/>
    </row>
    <row r="742" spans="1:1" ht="15.75" customHeight="1">
      <c r="A742" s="17"/>
    </row>
    <row r="743" spans="1:1" ht="15.75" customHeight="1">
      <c r="A743" s="17"/>
    </row>
    <row r="744" spans="1:1" ht="15.75" customHeight="1">
      <c r="A744" s="17"/>
    </row>
    <row r="745" spans="1:1" ht="15.75" customHeight="1">
      <c r="A745" s="17"/>
    </row>
    <row r="746" spans="1:1" ht="15.75" customHeight="1">
      <c r="A746" s="17"/>
    </row>
    <row r="747" spans="1:1" ht="15.75" customHeight="1">
      <c r="A747" s="17"/>
    </row>
    <row r="748" spans="1:1" ht="15.75" customHeight="1">
      <c r="A748" s="17"/>
    </row>
    <row r="749" spans="1:1" ht="15.75" customHeight="1">
      <c r="A749" s="17"/>
    </row>
    <row r="750" spans="1:1" ht="15.75" customHeight="1">
      <c r="A750" s="17"/>
    </row>
    <row r="751" spans="1:1" ht="15.75" customHeight="1">
      <c r="A751" s="17"/>
    </row>
    <row r="752" spans="1:1" ht="15.75" customHeight="1">
      <c r="A752" s="17"/>
    </row>
    <row r="753" spans="1:1" ht="15.75" customHeight="1">
      <c r="A753" s="17"/>
    </row>
    <row r="754" spans="1:1" ht="15.75" customHeight="1">
      <c r="A754" s="17"/>
    </row>
    <row r="755" spans="1:1" ht="15.75" customHeight="1">
      <c r="A755" s="17"/>
    </row>
    <row r="756" spans="1:1" ht="15.75" customHeight="1">
      <c r="A756" s="17"/>
    </row>
    <row r="757" spans="1:1" ht="15.75" customHeight="1">
      <c r="A757" s="17"/>
    </row>
    <row r="758" spans="1:1" ht="15.75" customHeight="1">
      <c r="A758" s="17"/>
    </row>
    <row r="759" spans="1:1" ht="15.75" customHeight="1">
      <c r="A759" s="17"/>
    </row>
    <row r="760" spans="1:1" ht="15.75" customHeight="1">
      <c r="A760" s="17"/>
    </row>
    <row r="761" spans="1:1" ht="15.75" customHeight="1">
      <c r="A761" s="17"/>
    </row>
    <row r="762" spans="1:1" ht="15.75" customHeight="1">
      <c r="A762" s="17"/>
    </row>
    <row r="763" spans="1:1" ht="15.75" customHeight="1">
      <c r="A763" s="17"/>
    </row>
    <row r="764" spans="1:1" ht="15.75" customHeight="1">
      <c r="A764" s="17"/>
    </row>
    <row r="765" spans="1:1" ht="15.75" customHeight="1">
      <c r="A765" s="17"/>
    </row>
    <row r="766" spans="1:1" ht="15.75" customHeight="1">
      <c r="A766" s="17"/>
    </row>
    <row r="767" spans="1:1" ht="15.75" customHeight="1">
      <c r="A767" s="17"/>
    </row>
    <row r="768" spans="1:1" ht="15.75" customHeight="1">
      <c r="A768" s="17"/>
    </row>
    <row r="769" spans="1:1" ht="15.75" customHeight="1">
      <c r="A769" s="17"/>
    </row>
    <row r="770" spans="1:1" ht="15.75" customHeight="1">
      <c r="A770" s="17"/>
    </row>
    <row r="771" spans="1:1" ht="15.75" customHeight="1">
      <c r="A771" s="17"/>
    </row>
    <row r="772" spans="1:1" ht="15.75" customHeight="1">
      <c r="A772" s="17"/>
    </row>
    <row r="773" spans="1:1" ht="15.75" customHeight="1">
      <c r="A773" s="17"/>
    </row>
    <row r="774" spans="1:1" ht="15.75" customHeight="1">
      <c r="A774" s="17"/>
    </row>
    <row r="775" spans="1:1" ht="15.75" customHeight="1">
      <c r="A775" s="17"/>
    </row>
    <row r="776" spans="1:1" ht="15.75" customHeight="1">
      <c r="A776" s="17"/>
    </row>
    <row r="777" spans="1:1" ht="15.75" customHeight="1">
      <c r="A777" s="17"/>
    </row>
    <row r="778" spans="1:1" ht="15.75" customHeight="1">
      <c r="A778" s="17"/>
    </row>
    <row r="779" spans="1:1" ht="15.75" customHeight="1">
      <c r="A779" s="17"/>
    </row>
    <row r="780" spans="1:1" ht="15.75" customHeight="1">
      <c r="A780" s="17"/>
    </row>
    <row r="781" spans="1:1" ht="15.75" customHeight="1">
      <c r="A781" s="17"/>
    </row>
    <row r="782" spans="1:1" ht="15.75" customHeight="1">
      <c r="A782" s="17"/>
    </row>
    <row r="783" spans="1:1" ht="15.75" customHeight="1">
      <c r="A783" s="17"/>
    </row>
    <row r="784" spans="1:1" ht="15.75" customHeight="1">
      <c r="A784" s="17"/>
    </row>
    <row r="785" spans="1:1" ht="15.75" customHeight="1">
      <c r="A785" s="17"/>
    </row>
    <row r="786" spans="1:1" ht="15.75" customHeight="1">
      <c r="A786" s="17"/>
    </row>
    <row r="787" spans="1:1" ht="15.75" customHeight="1">
      <c r="A787" s="17"/>
    </row>
    <row r="788" spans="1:1" ht="15.75" customHeight="1">
      <c r="A788" s="17"/>
    </row>
    <row r="789" spans="1:1" ht="15.75" customHeight="1">
      <c r="A789" s="17"/>
    </row>
    <row r="790" spans="1:1" ht="15.75" customHeight="1">
      <c r="A790" s="17"/>
    </row>
    <row r="791" spans="1:1" ht="15.75" customHeight="1">
      <c r="A791" s="17"/>
    </row>
    <row r="792" spans="1:1" ht="15.75" customHeight="1">
      <c r="A792" s="17"/>
    </row>
    <row r="793" spans="1:1" ht="15.75" customHeight="1">
      <c r="A793" s="17"/>
    </row>
    <row r="794" spans="1:1" ht="15.75" customHeight="1">
      <c r="A794" s="17"/>
    </row>
    <row r="795" spans="1:1" ht="15.75" customHeight="1">
      <c r="A795" s="17"/>
    </row>
    <row r="796" spans="1:1" ht="15.75" customHeight="1">
      <c r="A796" s="17"/>
    </row>
    <row r="797" spans="1:1" ht="15.75" customHeight="1">
      <c r="A797" s="17"/>
    </row>
    <row r="798" spans="1:1" ht="15.75" customHeight="1">
      <c r="A798" s="17"/>
    </row>
    <row r="799" spans="1:1" ht="15.75" customHeight="1">
      <c r="A799" s="17"/>
    </row>
    <row r="800" spans="1:1" ht="15.75" customHeight="1">
      <c r="A800" s="17"/>
    </row>
    <row r="801" spans="1:1" ht="15.75" customHeight="1">
      <c r="A801" s="17"/>
    </row>
    <row r="802" spans="1:1" ht="15.75" customHeight="1">
      <c r="A802" s="17"/>
    </row>
    <row r="803" spans="1:1" ht="15.75" customHeight="1">
      <c r="A803" s="17"/>
    </row>
    <row r="804" spans="1:1" ht="15.75" customHeight="1">
      <c r="A804" s="17"/>
    </row>
    <row r="805" spans="1:1" ht="15.75" customHeight="1">
      <c r="A805" s="17"/>
    </row>
    <row r="806" spans="1:1" ht="15.75" customHeight="1">
      <c r="A806" s="17"/>
    </row>
    <row r="807" spans="1:1" ht="15.75" customHeight="1">
      <c r="A807" s="17"/>
    </row>
    <row r="808" spans="1:1" ht="15.75" customHeight="1">
      <c r="A808" s="17"/>
    </row>
    <row r="809" spans="1:1" ht="15.75" customHeight="1">
      <c r="A809" s="17"/>
    </row>
    <row r="810" spans="1:1" ht="15.75" customHeight="1">
      <c r="A810" s="17"/>
    </row>
    <row r="811" spans="1:1" ht="15.75" customHeight="1">
      <c r="A811" s="17"/>
    </row>
    <row r="812" spans="1:1" ht="15.75" customHeight="1">
      <c r="A812" s="17"/>
    </row>
    <row r="813" spans="1:1" ht="15.75" customHeight="1">
      <c r="A813" s="17"/>
    </row>
    <row r="814" spans="1:1" ht="15.75" customHeight="1">
      <c r="A814" s="17"/>
    </row>
    <row r="815" spans="1:1" ht="15.75" customHeight="1">
      <c r="A815" s="17"/>
    </row>
    <row r="816" spans="1:1" ht="15.75" customHeight="1">
      <c r="A816" s="17"/>
    </row>
    <row r="817" spans="1:1" ht="15.75" customHeight="1">
      <c r="A817" s="17"/>
    </row>
    <row r="818" spans="1:1" ht="15.75" customHeight="1">
      <c r="A818" s="17"/>
    </row>
    <row r="819" spans="1:1" ht="15.75" customHeight="1">
      <c r="A819" s="17"/>
    </row>
    <row r="820" spans="1:1" ht="15.75" customHeight="1">
      <c r="A820" s="17"/>
    </row>
    <row r="821" spans="1:1" ht="15.75" customHeight="1">
      <c r="A821" s="17"/>
    </row>
    <row r="822" spans="1:1" ht="15.75" customHeight="1">
      <c r="A822" s="17"/>
    </row>
    <row r="823" spans="1:1" ht="15.75" customHeight="1">
      <c r="A823" s="17"/>
    </row>
    <row r="824" spans="1:1" ht="15.75" customHeight="1">
      <c r="A824" s="17"/>
    </row>
    <row r="825" spans="1:1" ht="15.75" customHeight="1">
      <c r="A825" s="17"/>
    </row>
    <row r="826" spans="1:1" ht="15.75" customHeight="1">
      <c r="A826" s="17"/>
    </row>
    <row r="827" spans="1:1" ht="15.75" customHeight="1">
      <c r="A827" s="17"/>
    </row>
    <row r="828" spans="1:1" ht="15.75" customHeight="1">
      <c r="A828" s="17"/>
    </row>
    <row r="829" spans="1:1" ht="15.75" customHeight="1">
      <c r="A829" s="17"/>
    </row>
    <row r="830" spans="1:1" ht="15.75" customHeight="1">
      <c r="A830" s="17"/>
    </row>
    <row r="831" spans="1:1" ht="15.75" customHeight="1">
      <c r="A831" s="17"/>
    </row>
    <row r="832" spans="1:1" ht="15.75" customHeight="1">
      <c r="A832" s="17"/>
    </row>
    <row r="833" spans="1:1" ht="15.75" customHeight="1">
      <c r="A833" s="17"/>
    </row>
    <row r="834" spans="1:1" ht="15.75" customHeight="1">
      <c r="A834" s="17"/>
    </row>
    <row r="835" spans="1:1" ht="15.75" customHeight="1">
      <c r="A835" s="17"/>
    </row>
    <row r="836" spans="1:1" ht="15.75" customHeight="1">
      <c r="A836" s="17"/>
    </row>
    <row r="837" spans="1:1" ht="15.75" customHeight="1">
      <c r="A837" s="17"/>
    </row>
    <row r="838" spans="1:1" ht="15.75" customHeight="1">
      <c r="A838" s="17"/>
    </row>
    <row r="839" spans="1:1" ht="15.75" customHeight="1">
      <c r="A839" s="17"/>
    </row>
    <row r="840" spans="1:1" ht="15.75" customHeight="1">
      <c r="A840" s="17"/>
    </row>
    <row r="841" spans="1:1" ht="15.75" customHeight="1">
      <c r="A841" s="17"/>
    </row>
    <row r="842" spans="1:1" ht="15.75" customHeight="1">
      <c r="A842" s="17"/>
    </row>
    <row r="843" spans="1:1" ht="15.75" customHeight="1">
      <c r="A843" s="17"/>
    </row>
    <row r="844" spans="1:1" ht="15.75" customHeight="1">
      <c r="A844" s="17"/>
    </row>
    <row r="845" spans="1:1" ht="15.75" customHeight="1">
      <c r="A845" s="17"/>
    </row>
    <row r="846" spans="1:1" ht="15.75" customHeight="1">
      <c r="A846" s="17"/>
    </row>
    <row r="847" spans="1:1" ht="15.75" customHeight="1">
      <c r="A847" s="17"/>
    </row>
    <row r="848" spans="1:1" ht="15.75" customHeight="1">
      <c r="A848" s="17"/>
    </row>
    <row r="849" spans="1:1" ht="15.75" customHeight="1">
      <c r="A849" s="17"/>
    </row>
    <row r="850" spans="1:1" ht="15.75" customHeight="1">
      <c r="A850" s="17"/>
    </row>
    <row r="851" spans="1:1" ht="15.75" customHeight="1">
      <c r="A851" s="17"/>
    </row>
    <row r="852" spans="1:1" ht="15.75" customHeight="1">
      <c r="A852" s="17"/>
    </row>
    <row r="853" spans="1:1" ht="15.75" customHeight="1">
      <c r="A853" s="17"/>
    </row>
    <row r="854" spans="1:1" ht="15.75" customHeight="1">
      <c r="A854" s="17"/>
    </row>
    <row r="855" spans="1:1" ht="15.75" customHeight="1">
      <c r="A855" s="17"/>
    </row>
    <row r="856" spans="1:1" ht="15.75" customHeight="1">
      <c r="A856" s="17"/>
    </row>
    <row r="857" spans="1:1" ht="15.75" customHeight="1">
      <c r="A857" s="17"/>
    </row>
    <row r="858" spans="1:1" ht="15.75" customHeight="1">
      <c r="A858" s="17"/>
    </row>
    <row r="859" spans="1:1" ht="15.75" customHeight="1">
      <c r="A859" s="17"/>
    </row>
    <row r="860" spans="1:1" ht="15.75" customHeight="1">
      <c r="A860" s="17"/>
    </row>
    <row r="861" spans="1:1" ht="15.75" customHeight="1">
      <c r="A861" s="17"/>
    </row>
    <row r="862" spans="1:1" ht="15.75" customHeight="1">
      <c r="A862" s="17"/>
    </row>
    <row r="863" spans="1:1" ht="15.75" customHeight="1">
      <c r="A863" s="17"/>
    </row>
    <row r="864" spans="1:1" ht="15.75" customHeight="1">
      <c r="A864" s="17"/>
    </row>
    <row r="865" spans="1:1" ht="15.75" customHeight="1">
      <c r="A865" s="17"/>
    </row>
    <row r="866" spans="1:1" ht="15.75" customHeight="1">
      <c r="A866" s="17"/>
    </row>
    <row r="867" spans="1:1" ht="15.75" customHeight="1">
      <c r="A867" s="17"/>
    </row>
    <row r="868" spans="1:1" ht="15.75" customHeight="1">
      <c r="A868" s="17"/>
    </row>
    <row r="869" spans="1:1" ht="15.75" customHeight="1">
      <c r="A869" s="17"/>
    </row>
    <row r="870" spans="1:1" ht="15.75" customHeight="1">
      <c r="A870" s="17"/>
    </row>
    <row r="871" spans="1:1" ht="15.75" customHeight="1">
      <c r="A871" s="17"/>
    </row>
    <row r="872" spans="1:1" ht="15.75" customHeight="1">
      <c r="A872" s="17"/>
    </row>
    <row r="873" spans="1:1" ht="15.75" customHeight="1">
      <c r="A873" s="17"/>
    </row>
    <row r="874" spans="1:1" ht="15.75" customHeight="1">
      <c r="A874" s="17"/>
    </row>
    <row r="875" spans="1:1" ht="15.75" customHeight="1">
      <c r="A875" s="17"/>
    </row>
    <row r="876" spans="1:1" ht="15.75" customHeight="1">
      <c r="A876" s="17"/>
    </row>
    <row r="877" spans="1:1" ht="15.75" customHeight="1">
      <c r="A877" s="17"/>
    </row>
    <row r="878" spans="1:1" ht="15.75" customHeight="1">
      <c r="A878" s="17"/>
    </row>
    <row r="879" spans="1:1" ht="15.75" customHeight="1">
      <c r="A879" s="17"/>
    </row>
    <row r="880" spans="1:1" ht="15.75" customHeight="1">
      <c r="A880" s="17"/>
    </row>
    <row r="881" spans="1:1" ht="15.75" customHeight="1">
      <c r="A881" s="17"/>
    </row>
    <row r="882" spans="1:1" ht="15.75" customHeight="1">
      <c r="A882" s="17"/>
    </row>
    <row r="883" spans="1:1" ht="15.75" customHeight="1">
      <c r="A883" s="17"/>
    </row>
    <row r="884" spans="1:1" ht="15.75" customHeight="1">
      <c r="A884" s="17"/>
    </row>
    <row r="885" spans="1:1" ht="15.75" customHeight="1">
      <c r="A885" s="17"/>
    </row>
    <row r="886" spans="1:1" ht="15.75" customHeight="1">
      <c r="A886" s="17"/>
    </row>
    <row r="887" spans="1:1" ht="15.75" customHeight="1">
      <c r="A887" s="17"/>
    </row>
    <row r="888" spans="1:1" ht="15.75" customHeight="1">
      <c r="A888" s="17"/>
    </row>
    <row r="889" spans="1:1" ht="15.75" customHeight="1">
      <c r="A889" s="17"/>
    </row>
    <row r="890" spans="1:1" ht="15.75" customHeight="1">
      <c r="A890" s="17"/>
    </row>
    <row r="891" spans="1:1" ht="15.75" customHeight="1">
      <c r="A891" s="17"/>
    </row>
    <row r="892" spans="1:1" ht="15.75" customHeight="1">
      <c r="A892" s="17"/>
    </row>
    <row r="893" spans="1:1" ht="15.75" customHeight="1">
      <c r="A893" s="17"/>
    </row>
    <row r="894" spans="1:1" ht="15.75" customHeight="1">
      <c r="A894" s="17"/>
    </row>
    <row r="895" spans="1:1" ht="15.75" customHeight="1">
      <c r="A895" s="17"/>
    </row>
    <row r="896" spans="1:1" ht="15.75" customHeight="1">
      <c r="A896" s="17"/>
    </row>
    <row r="897" spans="1:1" ht="15.75" customHeight="1">
      <c r="A897" s="17"/>
    </row>
    <row r="898" spans="1:1" ht="15.75" customHeight="1">
      <c r="A898" s="17"/>
    </row>
    <row r="899" spans="1:1" ht="15.75" customHeight="1">
      <c r="A899" s="17"/>
    </row>
    <row r="900" spans="1:1" ht="15.75" customHeight="1">
      <c r="A900" s="17"/>
    </row>
    <row r="901" spans="1:1" ht="15.75" customHeight="1">
      <c r="A901" s="17"/>
    </row>
    <row r="902" spans="1:1" ht="15.75" customHeight="1">
      <c r="A902" s="17"/>
    </row>
    <row r="903" spans="1:1" ht="15.75" customHeight="1">
      <c r="A903" s="17"/>
    </row>
    <row r="904" spans="1:1" ht="15.75" customHeight="1">
      <c r="A904" s="17"/>
    </row>
    <row r="905" spans="1:1" ht="15.75" customHeight="1">
      <c r="A905" s="17"/>
    </row>
    <row r="906" spans="1:1" ht="15.75" customHeight="1">
      <c r="A906" s="17"/>
    </row>
    <row r="907" spans="1:1" ht="15.75" customHeight="1">
      <c r="A907" s="17"/>
    </row>
    <row r="908" spans="1:1" ht="15.75" customHeight="1">
      <c r="A908" s="17"/>
    </row>
    <row r="909" spans="1:1" ht="15.75" customHeight="1">
      <c r="A909" s="17"/>
    </row>
    <row r="910" spans="1:1" ht="15.75" customHeight="1">
      <c r="A910" s="17"/>
    </row>
    <row r="911" spans="1:1" ht="15.75" customHeight="1">
      <c r="A911" s="17"/>
    </row>
    <row r="912" spans="1:1" ht="15.75" customHeight="1">
      <c r="A912" s="17"/>
    </row>
    <row r="913" spans="1:1" ht="15.75" customHeight="1">
      <c r="A913" s="17"/>
    </row>
    <row r="914" spans="1:1" ht="15.75" customHeight="1">
      <c r="A914" s="17"/>
    </row>
    <row r="915" spans="1:1" ht="15.75" customHeight="1">
      <c r="A915" s="17"/>
    </row>
    <row r="916" spans="1:1" ht="15.75" customHeight="1">
      <c r="A916" s="17"/>
    </row>
    <row r="917" spans="1:1" ht="15.75" customHeight="1">
      <c r="A917" s="17"/>
    </row>
    <row r="918" spans="1:1" ht="15.75" customHeight="1">
      <c r="A918" s="17"/>
    </row>
    <row r="919" spans="1:1" ht="15.75" customHeight="1">
      <c r="A919" s="17"/>
    </row>
    <row r="920" spans="1:1" ht="15.75" customHeight="1">
      <c r="A920" s="17"/>
    </row>
    <row r="921" spans="1:1" ht="15.75" customHeight="1">
      <c r="A921" s="17"/>
    </row>
    <row r="922" spans="1:1" ht="15.75" customHeight="1">
      <c r="A922" s="17"/>
    </row>
    <row r="923" spans="1:1" ht="15.75" customHeight="1">
      <c r="A923" s="17"/>
    </row>
    <row r="924" spans="1:1" ht="15.75" customHeight="1">
      <c r="A924" s="17"/>
    </row>
    <row r="925" spans="1:1" ht="15.75" customHeight="1">
      <c r="A925" s="17"/>
    </row>
    <row r="926" spans="1:1" ht="15.75" customHeight="1">
      <c r="A926" s="17"/>
    </row>
    <row r="927" spans="1:1" ht="15.75" customHeight="1">
      <c r="A927" s="17"/>
    </row>
    <row r="928" spans="1:1" ht="15.75" customHeight="1">
      <c r="A928" s="17"/>
    </row>
    <row r="929" spans="1:1" ht="15.75" customHeight="1">
      <c r="A929" s="17"/>
    </row>
    <row r="930" spans="1:1" ht="15.75" customHeight="1">
      <c r="A930" s="17"/>
    </row>
    <row r="931" spans="1:1" ht="15.75" customHeight="1">
      <c r="A931" s="17"/>
    </row>
    <row r="932" spans="1:1" ht="15.75" customHeight="1">
      <c r="A932" s="17"/>
    </row>
    <row r="933" spans="1:1" ht="15.75" customHeight="1">
      <c r="A933" s="17"/>
    </row>
    <row r="934" spans="1:1" ht="15.75" customHeight="1">
      <c r="A934" s="17"/>
    </row>
    <row r="935" spans="1:1" ht="15.75" customHeight="1">
      <c r="A935" s="17"/>
    </row>
    <row r="936" spans="1:1" ht="15.75" customHeight="1">
      <c r="A936" s="17"/>
    </row>
    <row r="937" spans="1:1" ht="15.75" customHeight="1">
      <c r="A937" s="17"/>
    </row>
    <row r="938" spans="1:1" ht="15.75" customHeight="1">
      <c r="A938" s="17"/>
    </row>
    <row r="939" spans="1:1" ht="15.75" customHeight="1">
      <c r="A939" s="17"/>
    </row>
    <row r="940" spans="1:1" ht="15.75" customHeight="1">
      <c r="A940" s="17"/>
    </row>
    <row r="941" spans="1:1" ht="15.75" customHeight="1">
      <c r="A941" s="17"/>
    </row>
    <row r="942" spans="1:1" ht="15.75" customHeight="1">
      <c r="A942" s="17"/>
    </row>
    <row r="943" spans="1:1" ht="15.75" customHeight="1">
      <c r="A943" s="17"/>
    </row>
    <row r="944" spans="1:1" ht="15.75" customHeight="1">
      <c r="A944" s="17"/>
    </row>
    <row r="945" spans="1:1" ht="15.75" customHeight="1">
      <c r="A945" s="17"/>
    </row>
    <row r="946" spans="1:1" ht="15.75" customHeight="1">
      <c r="A946" s="17"/>
    </row>
    <row r="947" spans="1:1" ht="15.75" customHeight="1">
      <c r="A947" s="17"/>
    </row>
    <row r="948" spans="1:1" ht="15.75" customHeight="1">
      <c r="A948" s="17"/>
    </row>
    <row r="949" spans="1:1" ht="15.75" customHeight="1">
      <c r="A949" s="17"/>
    </row>
    <row r="950" spans="1:1" ht="15.75" customHeight="1">
      <c r="A950" s="17"/>
    </row>
    <row r="951" spans="1:1" ht="15.75" customHeight="1">
      <c r="A951" s="17"/>
    </row>
    <row r="952" spans="1:1" ht="15.75" customHeight="1">
      <c r="A952" s="17"/>
    </row>
    <row r="953" spans="1:1" ht="15.75" customHeight="1">
      <c r="A953" s="17"/>
    </row>
    <row r="954" spans="1:1" ht="15.75" customHeight="1">
      <c r="A954" s="17"/>
    </row>
    <row r="955" spans="1:1" ht="15.75" customHeight="1">
      <c r="A955" s="17"/>
    </row>
    <row r="956" spans="1:1" ht="15.75" customHeight="1">
      <c r="A956" s="17"/>
    </row>
    <row r="957" spans="1:1" ht="15.75" customHeight="1">
      <c r="A957" s="17"/>
    </row>
    <row r="958" spans="1:1" ht="15.75" customHeight="1">
      <c r="A958" s="17"/>
    </row>
    <row r="959" spans="1:1" ht="15.75" customHeight="1">
      <c r="A959" s="17"/>
    </row>
    <row r="960" spans="1:1" ht="15.75" customHeight="1">
      <c r="A960" s="17"/>
    </row>
    <row r="961" spans="1:1" ht="15.75" customHeight="1">
      <c r="A961" s="17"/>
    </row>
    <row r="962" spans="1:1" ht="15.75" customHeight="1">
      <c r="A962" s="17"/>
    </row>
    <row r="963" spans="1:1" ht="15.75" customHeight="1">
      <c r="A963" s="17"/>
    </row>
    <row r="964" spans="1:1" ht="15.75" customHeight="1">
      <c r="A964" s="17"/>
    </row>
    <row r="965" spans="1:1" ht="15.75" customHeight="1">
      <c r="A965" s="17"/>
    </row>
    <row r="966" spans="1:1" ht="15.75" customHeight="1">
      <c r="A966" s="17"/>
    </row>
    <row r="967" spans="1:1" ht="15.75" customHeight="1">
      <c r="A967" s="17"/>
    </row>
    <row r="968" spans="1:1" ht="15.75" customHeight="1">
      <c r="A968" s="17"/>
    </row>
    <row r="969" spans="1:1" ht="15.75" customHeight="1">
      <c r="A969" s="17"/>
    </row>
    <row r="970" spans="1:1" ht="15.75" customHeight="1">
      <c r="A970" s="17"/>
    </row>
    <row r="971" spans="1:1" ht="15.75" customHeight="1">
      <c r="A971" s="17"/>
    </row>
    <row r="972" spans="1:1" ht="15.75" customHeight="1">
      <c r="A972" s="17"/>
    </row>
    <row r="973" spans="1:1" ht="15.75" customHeight="1">
      <c r="A973" s="17"/>
    </row>
    <row r="974" spans="1:1" ht="15.75" customHeight="1">
      <c r="A974" s="17"/>
    </row>
    <row r="975" spans="1:1" ht="15.75" customHeight="1">
      <c r="A975" s="17"/>
    </row>
    <row r="976" spans="1:1" ht="15.75" customHeight="1">
      <c r="A976" s="17"/>
    </row>
    <row r="977" spans="1:1" ht="15.75" customHeight="1">
      <c r="A977" s="17"/>
    </row>
    <row r="978" spans="1:1" ht="15.75" customHeight="1">
      <c r="A978" s="17"/>
    </row>
    <row r="979" spans="1:1" ht="15.75" customHeight="1">
      <c r="A979" s="17"/>
    </row>
    <row r="980" spans="1:1" ht="15.75" customHeight="1">
      <c r="A980" s="17"/>
    </row>
    <row r="981" spans="1:1" ht="15.75" customHeight="1">
      <c r="A981" s="17"/>
    </row>
    <row r="982" spans="1:1" ht="15.75" customHeight="1">
      <c r="A982" s="17"/>
    </row>
    <row r="983" spans="1:1" ht="15.75" customHeight="1">
      <c r="A983" s="17"/>
    </row>
    <row r="984" spans="1:1" ht="15.75" customHeight="1">
      <c r="A984" s="17"/>
    </row>
    <row r="985" spans="1:1" ht="15.75" customHeight="1">
      <c r="A985" s="17"/>
    </row>
    <row r="986" spans="1:1" ht="15.75" customHeight="1">
      <c r="A986" s="17"/>
    </row>
    <row r="987" spans="1:1" ht="15.75" customHeight="1">
      <c r="A987" s="17"/>
    </row>
    <row r="988" spans="1:1" ht="15.75" customHeight="1">
      <c r="A988" s="17"/>
    </row>
    <row r="989" spans="1:1" ht="15.75" customHeight="1">
      <c r="A989" s="17"/>
    </row>
    <row r="990" spans="1:1" ht="15.75" customHeight="1">
      <c r="A990" s="17"/>
    </row>
    <row r="991" spans="1:1" ht="15.75" customHeight="1">
      <c r="A991" s="17"/>
    </row>
    <row r="992" spans="1:1" ht="15.75" customHeight="1">
      <c r="A992" s="17"/>
    </row>
    <row r="993" spans="1:1" ht="15.75" customHeight="1">
      <c r="A993" s="17"/>
    </row>
    <row r="994" spans="1:1" ht="15.75" customHeight="1">
      <c r="A994" s="17"/>
    </row>
    <row r="995" spans="1:1" ht="15.75" customHeight="1">
      <c r="A995" s="17"/>
    </row>
    <row r="996" spans="1:1" ht="15.75" customHeight="1">
      <c r="A996" s="17"/>
    </row>
    <row r="997" spans="1:1" ht="15.75" customHeight="1">
      <c r="A997" s="17"/>
    </row>
    <row r="998" spans="1:1" ht="15.75" customHeight="1">
      <c r="A998" s="17"/>
    </row>
    <row r="999" spans="1:1" ht="15.75" customHeight="1">
      <c r="A999" s="17"/>
    </row>
    <row r="1000" spans="1:1" ht="15.75" customHeight="1">
      <c r="A1000" s="17"/>
    </row>
  </sheetData>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000"/>
  <sheetViews>
    <sheetView workbookViewId="0">
      <selection sqref="A1:F1"/>
    </sheetView>
  </sheetViews>
  <sheetFormatPr defaultColWidth="11.125" defaultRowHeight="15" customHeight="1"/>
  <cols>
    <col min="1" max="1" width="3.625" customWidth="1"/>
    <col min="2" max="5" width="25.625" customWidth="1"/>
    <col min="6" max="6" width="26" customWidth="1"/>
    <col min="7" max="7" width="11" customWidth="1"/>
    <col min="8" max="8" width="12.125" customWidth="1"/>
    <col min="9" max="26" width="11" customWidth="1"/>
  </cols>
  <sheetData>
    <row r="1" spans="1:6" ht="32.450000000000003" customHeight="1">
      <c r="A1" s="473" t="s">
        <v>185</v>
      </c>
      <c r="B1" s="473"/>
      <c r="C1" s="473"/>
      <c r="D1" s="473"/>
      <c r="E1" s="473"/>
      <c r="F1" s="473"/>
    </row>
    <row r="2" spans="1:6" ht="15.75" customHeight="1">
      <c r="A2" s="17"/>
    </row>
    <row r="3" spans="1:6" ht="45">
      <c r="A3" s="199" t="s">
        <v>19</v>
      </c>
      <c r="B3" s="199" t="s">
        <v>186</v>
      </c>
      <c r="C3" s="199" t="s">
        <v>42</v>
      </c>
      <c r="D3" s="199" t="s">
        <v>43</v>
      </c>
      <c r="E3" s="199" t="s">
        <v>187</v>
      </c>
      <c r="F3" s="23" t="s">
        <v>269</v>
      </c>
    </row>
    <row r="4" spans="1:6" ht="15.75" customHeight="1">
      <c r="A4" s="240">
        <v>0</v>
      </c>
      <c r="B4" s="240">
        <v>1</v>
      </c>
      <c r="C4" s="240">
        <v>2</v>
      </c>
      <c r="D4" s="240">
        <v>3</v>
      </c>
      <c r="E4" s="240">
        <v>4</v>
      </c>
      <c r="F4" s="240">
        <v>5</v>
      </c>
    </row>
    <row r="5" spans="1:6" ht="15.75" customHeight="1">
      <c r="A5" s="238">
        <v>1</v>
      </c>
      <c r="B5" s="239"/>
      <c r="C5" s="239"/>
      <c r="D5" s="239"/>
      <c r="E5" s="239"/>
      <c r="F5" s="239"/>
    </row>
    <row r="6" spans="1:6" ht="15.75" customHeight="1">
      <c r="A6" s="238">
        <v>2</v>
      </c>
      <c r="B6" s="239"/>
      <c r="C6" s="239"/>
      <c r="D6" s="239"/>
      <c r="E6" s="239"/>
      <c r="F6" s="239"/>
    </row>
    <row r="7" spans="1:6" ht="15.75" customHeight="1">
      <c r="A7" s="238">
        <v>3</v>
      </c>
      <c r="B7" s="239"/>
      <c r="C7" s="239"/>
      <c r="D7" s="239"/>
      <c r="E7" s="239"/>
      <c r="F7" s="239"/>
    </row>
    <row r="8" spans="1:6" ht="15.75" customHeight="1">
      <c r="A8" s="238">
        <v>4</v>
      </c>
      <c r="B8" s="239"/>
      <c r="C8" s="239"/>
      <c r="D8" s="239"/>
      <c r="E8" s="239"/>
      <c r="F8" s="239"/>
    </row>
    <row r="9" spans="1:6" ht="15.75" customHeight="1">
      <c r="A9" s="238">
        <v>5</v>
      </c>
      <c r="B9" s="239"/>
      <c r="C9" s="239"/>
      <c r="D9" s="239"/>
      <c r="E9" s="239"/>
      <c r="F9" s="239"/>
    </row>
    <row r="10" spans="1:6" ht="15.75" customHeight="1">
      <c r="A10" s="238">
        <v>6</v>
      </c>
      <c r="B10" s="239"/>
      <c r="C10" s="239"/>
      <c r="D10" s="239"/>
      <c r="E10" s="239"/>
      <c r="F10" s="239"/>
    </row>
    <row r="11" spans="1:6" ht="15.75" customHeight="1">
      <c r="A11" s="238">
        <v>7</v>
      </c>
      <c r="B11" s="239"/>
      <c r="C11" s="239"/>
      <c r="D11" s="239"/>
      <c r="E11" s="239"/>
      <c r="F11" s="239"/>
    </row>
    <row r="12" spans="1:6" ht="15.75" customHeight="1">
      <c r="A12" s="238">
        <v>8</v>
      </c>
      <c r="B12" s="239"/>
      <c r="C12" s="239"/>
      <c r="D12" s="239"/>
      <c r="E12" s="239"/>
      <c r="F12" s="239"/>
    </row>
    <row r="13" spans="1:6" ht="15.75" customHeight="1">
      <c r="A13" s="238">
        <v>9</v>
      </c>
      <c r="B13" s="239"/>
      <c r="C13" s="239"/>
      <c r="D13" s="239"/>
      <c r="E13" s="239"/>
      <c r="F13" s="239"/>
    </row>
    <row r="14" spans="1:6" ht="15.75" customHeight="1">
      <c r="A14" s="238">
        <v>10</v>
      </c>
      <c r="B14" s="239"/>
      <c r="C14" s="239"/>
      <c r="D14" s="239"/>
      <c r="E14" s="239"/>
      <c r="F14" s="239"/>
    </row>
    <row r="15" spans="1:6" ht="15.75" customHeight="1">
      <c r="A15" s="238" t="s">
        <v>188</v>
      </c>
      <c r="B15" s="239"/>
      <c r="C15" s="239"/>
      <c r="D15" s="239"/>
      <c r="E15" s="239"/>
      <c r="F15" s="239"/>
    </row>
    <row r="16" spans="1:6" ht="15.75" customHeight="1">
      <c r="A16" s="241"/>
      <c r="B16" s="58"/>
      <c r="C16" s="58"/>
      <c r="D16" s="58"/>
      <c r="E16" s="58"/>
      <c r="F16" s="58"/>
    </row>
    <row r="17" spans="1:1" ht="15.75" customHeight="1">
      <c r="A17" s="17"/>
    </row>
    <row r="18" spans="1:1" ht="15.75" customHeight="1">
      <c r="A18" s="17"/>
    </row>
    <row r="19" spans="1:1" ht="15.75" customHeight="1">
      <c r="A19" s="17"/>
    </row>
    <row r="20" spans="1:1" ht="15.75" customHeight="1">
      <c r="A20" s="17"/>
    </row>
    <row r="21" spans="1:1" ht="15.75" customHeight="1">
      <c r="A21" s="17"/>
    </row>
    <row r="22" spans="1:1" ht="15.75" customHeight="1">
      <c r="A22" s="17"/>
    </row>
    <row r="23" spans="1:1" ht="15.75" customHeight="1">
      <c r="A23" s="17"/>
    </row>
    <row r="24" spans="1:1" ht="15.75" customHeight="1">
      <c r="A24" s="17"/>
    </row>
    <row r="25" spans="1:1" ht="15.75" customHeight="1">
      <c r="A25" s="17"/>
    </row>
    <row r="26" spans="1:1" ht="15.75" customHeight="1">
      <c r="A26" s="17"/>
    </row>
    <row r="27" spans="1:1" ht="15.75" customHeight="1">
      <c r="A27" s="17"/>
    </row>
    <row r="28" spans="1:1" ht="15.75" customHeight="1">
      <c r="A28" s="17"/>
    </row>
    <row r="29" spans="1:1" ht="15.75" customHeight="1">
      <c r="A29" s="17"/>
    </row>
    <row r="30" spans="1:1" ht="15.75" customHeight="1">
      <c r="A30" s="17"/>
    </row>
    <row r="31" spans="1:1" ht="15.75" customHeight="1">
      <c r="A31" s="17"/>
    </row>
    <row r="32" spans="1:1" ht="15.75" customHeight="1">
      <c r="A32" s="17"/>
    </row>
    <row r="33" spans="1:1" ht="15.75" customHeight="1">
      <c r="A33" s="17"/>
    </row>
    <row r="34" spans="1:1" ht="15.75" customHeight="1">
      <c r="A34" s="17"/>
    </row>
    <row r="35" spans="1:1" ht="15.75" customHeight="1">
      <c r="A35" s="17"/>
    </row>
    <row r="36" spans="1:1" ht="15.75" customHeight="1">
      <c r="A36" s="17"/>
    </row>
    <row r="37" spans="1:1" ht="15.75" customHeight="1">
      <c r="A37" s="17"/>
    </row>
    <row r="38" spans="1:1" ht="15.75" customHeight="1">
      <c r="A38" s="17"/>
    </row>
    <row r="39" spans="1:1" ht="15.75" customHeight="1">
      <c r="A39" s="17"/>
    </row>
    <row r="40" spans="1:1" ht="15.75" customHeight="1">
      <c r="A40" s="17"/>
    </row>
    <row r="41" spans="1:1" ht="15.75" customHeight="1">
      <c r="A41" s="17"/>
    </row>
    <row r="42" spans="1:1" ht="15.75" customHeight="1">
      <c r="A42" s="17"/>
    </row>
    <row r="43" spans="1:1" ht="15.75" customHeight="1">
      <c r="A43" s="17"/>
    </row>
    <row r="44" spans="1:1" ht="15.75" customHeight="1">
      <c r="A44" s="17"/>
    </row>
    <row r="45" spans="1:1" ht="15.75" customHeight="1">
      <c r="A45" s="17"/>
    </row>
    <row r="46" spans="1:1" ht="15.75" customHeight="1">
      <c r="A46" s="17"/>
    </row>
    <row r="47" spans="1:1" ht="15.75" customHeight="1">
      <c r="A47" s="17"/>
    </row>
    <row r="48" spans="1:1" ht="15.75" customHeight="1">
      <c r="A48" s="17"/>
    </row>
    <row r="49" spans="1:1" ht="15.75" customHeight="1">
      <c r="A49" s="17"/>
    </row>
    <row r="50" spans="1:1" ht="15.75" customHeight="1">
      <c r="A50" s="17"/>
    </row>
    <row r="51" spans="1:1" ht="15.75" customHeight="1">
      <c r="A51" s="17"/>
    </row>
    <row r="52" spans="1:1" ht="15.75" customHeight="1">
      <c r="A52" s="17"/>
    </row>
    <row r="53" spans="1:1" ht="15.75" customHeight="1">
      <c r="A53" s="17"/>
    </row>
    <row r="54" spans="1:1" ht="15.75" customHeight="1">
      <c r="A54" s="17"/>
    </row>
    <row r="55" spans="1:1" ht="15.75" customHeight="1">
      <c r="A55" s="17"/>
    </row>
    <row r="56" spans="1:1" ht="15.75" customHeight="1">
      <c r="A56" s="17"/>
    </row>
    <row r="57" spans="1:1" ht="15.75" customHeight="1">
      <c r="A57" s="17"/>
    </row>
    <row r="58" spans="1:1" ht="15.75" customHeight="1">
      <c r="A58" s="17"/>
    </row>
    <row r="59" spans="1:1" ht="15.75" customHeight="1">
      <c r="A59" s="17"/>
    </row>
    <row r="60" spans="1:1" ht="15.75" customHeight="1">
      <c r="A60" s="17"/>
    </row>
    <row r="61" spans="1:1" ht="15.75" customHeight="1">
      <c r="A61" s="17"/>
    </row>
    <row r="62" spans="1:1" ht="15.75" customHeight="1">
      <c r="A62" s="17"/>
    </row>
    <row r="63" spans="1:1" ht="15.75" customHeight="1">
      <c r="A63" s="17"/>
    </row>
    <row r="64" spans="1:1" ht="15.75" customHeight="1">
      <c r="A64" s="17"/>
    </row>
    <row r="65" spans="1:1" ht="15.75" customHeight="1">
      <c r="A65" s="17"/>
    </row>
    <row r="66" spans="1:1" ht="15.75" customHeight="1">
      <c r="A66" s="17"/>
    </row>
    <row r="67" spans="1:1" ht="15.75" customHeight="1">
      <c r="A67" s="17"/>
    </row>
    <row r="68" spans="1:1" ht="15.75" customHeight="1">
      <c r="A68" s="17"/>
    </row>
    <row r="69" spans="1:1" ht="15.75" customHeight="1">
      <c r="A69" s="17"/>
    </row>
    <row r="70" spans="1:1" ht="15.75" customHeight="1">
      <c r="A70" s="17"/>
    </row>
    <row r="71" spans="1:1" ht="15.75" customHeight="1">
      <c r="A71" s="17"/>
    </row>
    <row r="72" spans="1:1" ht="15.75" customHeight="1">
      <c r="A72" s="17"/>
    </row>
    <row r="73" spans="1:1" ht="15.75" customHeight="1">
      <c r="A73" s="17"/>
    </row>
    <row r="74" spans="1:1" ht="15.75" customHeight="1">
      <c r="A74" s="17"/>
    </row>
    <row r="75" spans="1:1" ht="15.75" customHeight="1">
      <c r="A75" s="17"/>
    </row>
    <row r="76" spans="1:1" ht="15.75" customHeight="1">
      <c r="A76" s="17"/>
    </row>
    <row r="77" spans="1:1" ht="15.75" customHeight="1">
      <c r="A77" s="17"/>
    </row>
    <row r="78" spans="1:1" ht="15.75" customHeight="1">
      <c r="A78" s="17"/>
    </row>
    <row r="79" spans="1:1" ht="15.75" customHeight="1">
      <c r="A79" s="17"/>
    </row>
    <row r="80" spans="1:1" ht="15.75" customHeight="1">
      <c r="A80" s="17"/>
    </row>
    <row r="81" spans="1:1" ht="15.75" customHeight="1">
      <c r="A81" s="17"/>
    </row>
    <row r="82" spans="1:1" ht="15.75" customHeight="1">
      <c r="A82" s="17"/>
    </row>
    <row r="83" spans="1:1" ht="15.75" customHeight="1">
      <c r="A83" s="17"/>
    </row>
    <row r="84" spans="1:1" ht="15.75" customHeight="1">
      <c r="A84" s="17"/>
    </row>
    <row r="85" spans="1:1" ht="15.75" customHeight="1">
      <c r="A85" s="17"/>
    </row>
    <row r="86" spans="1:1" ht="15.75" customHeight="1">
      <c r="A86" s="17"/>
    </row>
    <row r="87" spans="1:1" ht="15.75" customHeight="1">
      <c r="A87" s="17"/>
    </row>
    <row r="88" spans="1:1" ht="15.75" customHeight="1">
      <c r="A88" s="17"/>
    </row>
    <row r="89" spans="1:1" ht="15.75" customHeight="1">
      <c r="A89" s="17"/>
    </row>
    <row r="90" spans="1:1" ht="15.75" customHeight="1">
      <c r="A90" s="17"/>
    </row>
    <row r="91" spans="1:1" ht="15.75" customHeight="1">
      <c r="A91" s="17"/>
    </row>
    <row r="92" spans="1:1" ht="15.75" customHeight="1">
      <c r="A92" s="17"/>
    </row>
    <row r="93" spans="1:1" ht="15.75" customHeight="1">
      <c r="A93" s="17"/>
    </row>
    <row r="94" spans="1:1" ht="15.75" customHeight="1">
      <c r="A94" s="17"/>
    </row>
    <row r="95" spans="1:1" ht="15.75" customHeight="1">
      <c r="A95" s="17"/>
    </row>
    <row r="96" spans="1:1" ht="15.75" customHeight="1">
      <c r="A96" s="17"/>
    </row>
    <row r="97" spans="1:1" ht="15.75" customHeight="1">
      <c r="A97" s="17"/>
    </row>
    <row r="98" spans="1:1" ht="15.75" customHeight="1">
      <c r="A98" s="17"/>
    </row>
    <row r="99" spans="1:1" ht="15.75" customHeight="1">
      <c r="A99" s="17"/>
    </row>
    <row r="100" spans="1:1" ht="15.75" customHeight="1">
      <c r="A100" s="17"/>
    </row>
    <row r="101" spans="1:1" ht="15.75" customHeight="1">
      <c r="A101" s="17"/>
    </row>
    <row r="102" spans="1:1" ht="15.75" customHeight="1">
      <c r="A102" s="17"/>
    </row>
    <row r="103" spans="1:1" ht="15.75" customHeight="1">
      <c r="A103" s="17"/>
    </row>
    <row r="104" spans="1:1" ht="15.75" customHeight="1">
      <c r="A104" s="17"/>
    </row>
    <row r="105" spans="1:1" ht="15.75" customHeight="1">
      <c r="A105" s="17"/>
    </row>
    <row r="106" spans="1:1" ht="15.75" customHeight="1">
      <c r="A106" s="17"/>
    </row>
    <row r="107" spans="1:1" ht="15.75" customHeight="1">
      <c r="A107" s="17"/>
    </row>
    <row r="108" spans="1:1" ht="15.75" customHeight="1">
      <c r="A108" s="17"/>
    </row>
    <row r="109" spans="1:1" ht="15.75" customHeight="1">
      <c r="A109" s="17"/>
    </row>
    <row r="110" spans="1:1" ht="15.75" customHeight="1">
      <c r="A110" s="17"/>
    </row>
    <row r="111" spans="1:1" ht="15.75" customHeight="1">
      <c r="A111" s="17"/>
    </row>
    <row r="112" spans="1:1" ht="15.75" customHeight="1">
      <c r="A112" s="17"/>
    </row>
    <row r="113" spans="1:1" ht="15.75" customHeight="1">
      <c r="A113" s="17"/>
    </row>
    <row r="114" spans="1:1" ht="15.75" customHeight="1">
      <c r="A114" s="17"/>
    </row>
    <row r="115" spans="1:1" ht="15.75" customHeight="1">
      <c r="A115" s="17"/>
    </row>
    <row r="116" spans="1:1" ht="15.75" customHeight="1">
      <c r="A116" s="17"/>
    </row>
    <row r="117" spans="1:1" ht="15.75" customHeight="1">
      <c r="A117" s="17"/>
    </row>
    <row r="118" spans="1:1" ht="15.75" customHeight="1">
      <c r="A118" s="17"/>
    </row>
    <row r="119" spans="1:1" ht="15.75" customHeight="1">
      <c r="A119" s="17"/>
    </row>
    <row r="120" spans="1:1" ht="15.75" customHeight="1">
      <c r="A120" s="17"/>
    </row>
    <row r="121" spans="1:1" ht="15.75" customHeight="1">
      <c r="A121" s="17"/>
    </row>
    <row r="122" spans="1:1" ht="15.75" customHeight="1">
      <c r="A122" s="17"/>
    </row>
    <row r="123" spans="1:1" ht="15.75" customHeight="1">
      <c r="A123" s="17"/>
    </row>
    <row r="124" spans="1:1" ht="15.75" customHeight="1">
      <c r="A124" s="17"/>
    </row>
    <row r="125" spans="1:1" ht="15.75" customHeight="1">
      <c r="A125" s="17"/>
    </row>
    <row r="126" spans="1:1" ht="15.75" customHeight="1">
      <c r="A126" s="17"/>
    </row>
    <row r="127" spans="1:1" ht="15.75" customHeight="1">
      <c r="A127" s="17"/>
    </row>
    <row r="128" spans="1:1" ht="15.75" customHeight="1">
      <c r="A128" s="17"/>
    </row>
    <row r="129" spans="1:1" ht="15.75" customHeight="1">
      <c r="A129" s="17"/>
    </row>
    <row r="130" spans="1:1" ht="15.75" customHeight="1">
      <c r="A130" s="17"/>
    </row>
    <row r="131" spans="1:1" ht="15.75" customHeight="1">
      <c r="A131" s="17"/>
    </row>
    <row r="132" spans="1:1" ht="15.75" customHeight="1">
      <c r="A132" s="17"/>
    </row>
    <row r="133" spans="1:1" ht="15.75" customHeight="1">
      <c r="A133" s="17"/>
    </row>
    <row r="134" spans="1:1" ht="15.75" customHeight="1">
      <c r="A134" s="17"/>
    </row>
    <row r="135" spans="1:1" ht="15.75" customHeight="1">
      <c r="A135" s="17"/>
    </row>
    <row r="136" spans="1:1" ht="15.75" customHeight="1">
      <c r="A136" s="17"/>
    </row>
    <row r="137" spans="1:1" ht="15.75" customHeight="1">
      <c r="A137" s="17"/>
    </row>
    <row r="138" spans="1:1" ht="15.75" customHeight="1">
      <c r="A138" s="17"/>
    </row>
    <row r="139" spans="1:1" ht="15.75" customHeight="1">
      <c r="A139" s="17"/>
    </row>
    <row r="140" spans="1:1" ht="15.75" customHeight="1">
      <c r="A140" s="17"/>
    </row>
    <row r="141" spans="1:1" ht="15.75" customHeight="1">
      <c r="A141" s="17"/>
    </row>
    <row r="142" spans="1:1" ht="15.75" customHeight="1">
      <c r="A142" s="17"/>
    </row>
    <row r="143" spans="1:1" ht="15.75" customHeight="1">
      <c r="A143" s="17"/>
    </row>
    <row r="144" spans="1:1" ht="15.75" customHeight="1">
      <c r="A144" s="17"/>
    </row>
    <row r="145" spans="1:1" ht="15.75" customHeight="1">
      <c r="A145" s="17"/>
    </row>
    <row r="146" spans="1:1" ht="15.75" customHeight="1">
      <c r="A146" s="17"/>
    </row>
    <row r="147" spans="1:1" ht="15.75" customHeight="1">
      <c r="A147" s="17"/>
    </row>
    <row r="148" spans="1:1" ht="15.75" customHeight="1">
      <c r="A148" s="17"/>
    </row>
    <row r="149" spans="1:1" ht="15.75" customHeight="1">
      <c r="A149" s="17"/>
    </row>
    <row r="150" spans="1:1" ht="15.75" customHeight="1">
      <c r="A150" s="17"/>
    </row>
    <row r="151" spans="1:1" ht="15.75" customHeight="1">
      <c r="A151" s="17"/>
    </row>
    <row r="152" spans="1:1" ht="15.75" customHeight="1">
      <c r="A152" s="17"/>
    </row>
    <row r="153" spans="1:1" ht="15.75" customHeight="1">
      <c r="A153" s="17"/>
    </row>
    <row r="154" spans="1:1" ht="15.75" customHeight="1">
      <c r="A154" s="17"/>
    </row>
    <row r="155" spans="1:1" ht="15.75" customHeight="1">
      <c r="A155" s="17"/>
    </row>
    <row r="156" spans="1:1" ht="15.75" customHeight="1">
      <c r="A156" s="17"/>
    </row>
    <row r="157" spans="1:1" ht="15.75" customHeight="1">
      <c r="A157" s="17"/>
    </row>
    <row r="158" spans="1:1" ht="15.75" customHeight="1">
      <c r="A158" s="17"/>
    </row>
    <row r="159" spans="1:1" ht="15.75" customHeight="1">
      <c r="A159" s="17"/>
    </row>
    <row r="160" spans="1:1" ht="15.75" customHeight="1">
      <c r="A160" s="17"/>
    </row>
    <row r="161" spans="1:1" ht="15.75" customHeight="1">
      <c r="A161" s="17"/>
    </row>
    <row r="162" spans="1:1" ht="15.75" customHeight="1">
      <c r="A162" s="17"/>
    </row>
    <row r="163" spans="1:1" ht="15.75" customHeight="1">
      <c r="A163" s="17"/>
    </row>
    <row r="164" spans="1:1" ht="15.75" customHeight="1">
      <c r="A164" s="17"/>
    </row>
    <row r="165" spans="1:1" ht="15.75" customHeight="1">
      <c r="A165" s="17"/>
    </row>
    <row r="166" spans="1:1" ht="15.75" customHeight="1">
      <c r="A166" s="17"/>
    </row>
    <row r="167" spans="1:1" ht="15.75" customHeight="1">
      <c r="A167" s="17"/>
    </row>
    <row r="168" spans="1:1" ht="15.75" customHeight="1">
      <c r="A168" s="17"/>
    </row>
    <row r="169" spans="1:1" ht="15.75" customHeight="1">
      <c r="A169" s="17"/>
    </row>
    <row r="170" spans="1:1" ht="15.75" customHeight="1">
      <c r="A170" s="17"/>
    </row>
    <row r="171" spans="1:1" ht="15.75" customHeight="1">
      <c r="A171" s="17"/>
    </row>
    <row r="172" spans="1:1" ht="15.75" customHeight="1">
      <c r="A172" s="17"/>
    </row>
    <row r="173" spans="1:1" ht="15.75" customHeight="1">
      <c r="A173" s="17"/>
    </row>
    <row r="174" spans="1:1" ht="15.75" customHeight="1">
      <c r="A174" s="17"/>
    </row>
    <row r="175" spans="1:1" ht="15.75" customHeight="1">
      <c r="A175" s="17"/>
    </row>
    <row r="176" spans="1:1" ht="15.75" customHeight="1">
      <c r="A176" s="17"/>
    </row>
    <row r="177" spans="1:1" ht="15.75" customHeight="1">
      <c r="A177" s="17"/>
    </row>
    <row r="178" spans="1:1" ht="15.75" customHeight="1">
      <c r="A178" s="17"/>
    </row>
    <row r="179" spans="1:1" ht="15.75" customHeight="1">
      <c r="A179" s="17"/>
    </row>
    <row r="180" spans="1:1" ht="15.75" customHeight="1">
      <c r="A180" s="17"/>
    </row>
    <row r="181" spans="1:1" ht="15.75" customHeight="1">
      <c r="A181" s="17"/>
    </row>
    <row r="182" spans="1:1" ht="15.75" customHeight="1">
      <c r="A182" s="17"/>
    </row>
    <row r="183" spans="1:1" ht="15.75" customHeight="1">
      <c r="A183" s="17"/>
    </row>
    <row r="184" spans="1:1" ht="15.75" customHeight="1">
      <c r="A184" s="17"/>
    </row>
    <row r="185" spans="1:1" ht="15.75" customHeight="1">
      <c r="A185" s="17"/>
    </row>
    <row r="186" spans="1:1" ht="15.75" customHeight="1">
      <c r="A186" s="17"/>
    </row>
    <row r="187" spans="1:1" ht="15.75" customHeight="1">
      <c r="A187" s="17"/>
    </row>
    <row r="188" spans="1:1" ht="15.75" customHeight="1">
      <c r="A188" s="17"/>
    </row>
    <row r="189" spans="1:1" ht="15.75" customHeight="1">
      <c r="A189" s="17"/>
    </row>
    <row r="190" spans="1:1" ht="15.75" customHeight="1">
      <c r="A190" s="17"/>
    </row>
    <row r="191" spans="1:1" ht="15.75" customHeight="1">
      <c r="A191" s="17"/>
    </row>
    <row r="192" spans="1:1" ht="15.75" customHeight="1">
      <c r="A192" s="17"/>
    </row>
    <row r="193" spans="1:1" ht="15.75" customHeight="1">
      <c r="A193" s="17"/>
    </row>
    <row r="194" spans="1:1" ht="15.75" customHeight="1">
      <c r="A194" s="17"/>
    </row>
    <row r="195" spans="1:1" ht="15.75" customHeight="1">
      <c r="A195" s="17"/>
    </row>
    <row r="196" spans="1:1" ht="15.75" customHeight="1">
      <c r="A196" s="17"/>
    </row>
    <row r="197" spans="1:1" ht="15.75" customHeight="1">
      <c r="A197" s="17"/>
    </row>
    <row r="198" spans="1:1" ht="15.75" customHeight="1">
      <c r="A198" s="17"/>
    </row>
    <row r="199" spans="1:1" ht="15.75" customHeight="1">
      <c r="A199" s="17"/>
    </row>
    <row r="200" spans="1:1" ht="15.75" customHeight="1">
      <c r="A200" s="17"/>
    </row>
    <row r="201" spans="1:1" ht="15.75" customHeight="1">
      <c r="A201" s="17"/>
    </row>
    <row r="202" spans="1:1" ht="15.75" customHeight="1">
      <c r="A202" s="17"/>
    </row>
    <row r="203" spans="1:1" ht="15.75" customHeight="1">
      <c r="A203" s="17"/>
    </row>
    <row r="204" spans="1:1" ht="15.75" customHeight="1">
      <c r="A204" s="17"/>
    </row>
    <row r="205" spans="1:1" ht="15.75" customHeight="1">
      <c r="A205" s="17"/>
    </row>
    <row r="206" spans="1:1" ht="15.75" customHeight="1">
      <c r="A206" s="17"/>
    </row>
    <row r="207" spans="1:1" ht="15.75" customHeight="1">
      <c r="A207" s="17"/>
    </row>
    <row r="208" spans="1:1" ht="15.75" customHeight="1">
      <c r="A208" s="17"/>
    </row>
    <row r="209" spans="1:1" ht="15.75" customHeight="1">
      <c r="A209" s="17"/>
    </row>
    <row r="210" spans="1:1" ht="15.75" customHeight="1">
      <c r="A210" s="17"/>
    </row>
    <row r="211" spans="1:1" ht="15.75" customHeight="1">
      <c r="A211" s="17"/>
    </row>
    <row r="212" spans="1:1" ht="15.75" customHeight="1">
      <c r="A212" s="17"/>
    </row>
    <row r="213" spans="1:1" ht="15.75" customHeight="1">
      <c r="A213" s="17"/>
    </row>
    <row r="214" spans="1:1" ht="15.75" customHeight="1">
      <c r="A214" s="17"/>
    </row>
    <row r="215" spans="1:1" ht="15.75" customHeight="1">
      <c r="A215" s="17"/>
    </row>
    <row r="216" spans="1:1" ht="15.75" customHeight="1">
      <c r="A216" s="17"/>
    </row>
    <row r="217" spans="1:1" ht="15.75" customHeight="1">
      <c r="A217" s="17"/>
    </row>
    <row r="218" spans="1:1" ht="15.75" customHeight="1">
      <c r="A218" s="17"/>
    </row>
    <row r="219" spans="1:1" ht="15.75" customHeight="1">
      <c r="A219" s="17"/>
    </row>
    <row r="220" spans="1:1" ht="15.75" customHeight="1">
      <c r="A220" s="17"/>
    </row>
    <row r="221" spans="1:1" ht="15.75" customHeight="1">
      <c r="A221" s="17"/>
    </row>
    <row r="222" spans="1:1" ht="15.75" customHeight="1">
      <c r="A222" s="17"/>
    </row>
    <row r="223" spans="1:1" ht="15.75" customHeight="1">
      <c r="A223" s="17"/>
    </row>
    <row r="224" spans="1:1" ht="15.75" customHeight="1">
      <c r="A224" s="17"/>
    </row>
    <row r="225" spans="1:1" ht="15.75" customHeight="1">
      <c r="A225" s="17"/>
    </row>
    <row r="226" spans="1:1" ht="15.75" customHeight="1">
      <c r="A226" s="17"/>
    </row>
    <row r="227" spans="1:1" ht="15.75" customHeight="1">
      <c r="A227" s="17"/>
    </row>
    <row r="228" spans="1:1" ht="15.75" customHeight="1">
      <c r="A228" s="17"/>
    </row>
    <row r="229" spans="1:1" ht="15.75" customHeight="1">
      <c r="A229" s="17"/>
    </row>
    <row r="230" spans="1:1" ht="15.75" customHeight="1">
      <c r="A230" s="17"/>
    </row>
    <row r="231" spans="1:1" ht="15.75" customHeight="1">
      <c r="A231" s="17"/>
    </row>
    <row r="232" spans="1:1" ht="15.75" customHeight="1">
      <c r="A232" s="17"/>
    </row>
    <row r="233" spans="1:1" ht="15.75" customHeight="1">
      <c r="A233" s="17"/>
    </row>
    <row r="234" spans="1:1" ht="15.75" customHeight="1">
      <c r="A234" s="17"/>
    </row>
    <row r="235" spans="1:1" ht="15.75" customHeight="1">
      <c r="A235" s="17"/>
    </row>
    <row r="236" spans="1:1" ht="15.75" customHeight="1">
      <c r="A236" s="17"/>
    </row>
    <row r="237" spans="1:1" ht="15.75" customHeight="1">
      <c r="A237" s="17"/>
    </row>
    <row r="238" spans="1:1" ht="15.75" customHeight="1">
      <c r="A238" s="17"/>
    </row>
    <row r="239" spans="1:1" ht="15.75" customHeight="1">
      <c r="A239" s="17"/>
    </row>
    <row r="240" spans="1:1" ht="15.75" customHeight="1">
      <c r="A240" s="17"/>
    </row>
    <row r="241" spans="1:1" ht="15.75" customHeight="1">
      <c r="A241" s="17"/>
    </row>
    <row r="242" spans="1:1" ht="15.75" customHeight="1">
      <c r="A242" s="17"/>
    </row>
    <row r="243" spans="1:1" ht="15.75" customHeight="1">
      <c r="A243" s="17"/>
    </row>
    <row r="244" spans="1:1" ht="15.75" customHeight="1">
      <c r="A244" s="17"/>
    </row>
    <row r="245" spans="1:1" ht="15.75" customHeight="1">
      <c r="A245" s="17"/>
    </row>
    <row r="246" spans="1:1" ht="15.75" customHeight="1">
      <c r="A246" s="17"/>
    </row>
    <row r="247" spans="1:1" ht="15.75" customHeight="1">
      <c r="A247" s="17"/>
    </row>
    <row r="248" spans="1:1" ht="15.75" customHeight="1">
      <c r="A248" s="17"/>
    </row>
    <row r="249" spans="1:1" ht="15.75" customHeight="1">
      <c r="A249" s="17"/>
    </row>
    <row r="250" spans="1:1" ht="15.75" customHeight="1">
      <c r="A250" s="17"/>
    </row>
    <row r="251" spans="1:1" ht="15.75" customHeight="1">
      <c r="A251" s="17"/>
    </row>
    <row r="252" spans="1:1" ht="15.75" customHeight="1">
      <c r="A252" s="17"/>
    </row>
    <row r="253" spans="1:1" ht="15.75" customHeight="1">
      <c r="A253" s="17"/>
    </row>
    <row r="254" spans="1:1" ht="15.75" customHeight="1">
      <c r="A254" s="17"/>
    </row>
    <row r="255" spans="1:1" ht="15.75" customHeight="1">
      <c r="A255" s="17"/>
    </row>
    <row r="256" spans="1:1" ht="15.75" customHeight="1">
      <c r="A256" s="17"/>
    </row>
    <row r="257" spans="1:1" ht="15.75" customHeight="1">
      <c r="A257" s="17"/>
    </row>
    <row r="258" spans="1:1" ht="15.75" customHeight="1">
      <c r="A258" s="17"/>
    </row>
    <row r="259" spans="1:1" ht="15.75" customHeight="1">
      <c r="A259" s="17"/>
    </row>
    <row r="260" spans="1:1" ht="15.75" customHeight="1">
      <c r="A260" s="17"/>
    </row>
    <row r="261" spans="1:1" ht="15.75" customHeight="1">
      <c r="A261" s="17"/>
    </row>
    <row r="262" spans="1:1" ht="15.75" customHeight="1">
      <c r="A262" s="17"/>
    </row>
    <row r="263" spans="1:1" ht="15.75" customHeight="1">
      <c r="A263" s="17"/>
    </row>
    <row r="264" spans="1:1" ht="15.75" customHeight="1">
      <c r="A264" s="17"/>
    </row>
    <row r="265" spans="1:1" ht="15.75" customHeight="1">
      <c r="A265" s="17"/>
    </row>
    <row r="266" spans="1:1" ht="15.75" customHeight="1">
      <c r="A266" s="17"/>
    </row>
    <row r="267" spans="1:1" ht="15.75" customHeight="1">
      <c r="A267" s="17"/>
    </row>
    <row r="268" spans="1:1" ht="15.75" customHeight="1">
      <c r="A268" s="17"/>
    </row>
    <row r="269" spans="1:1" ht="15.75" customHeight="1">
      <c r="A269" s="17"/>
    </row>
    <row r="270" spans="1:1" ht="15.75" customHeight="1">
      <c r="A270" s="17"/>
    </row>
    <row r="271" spans="1:1" ht="15.75" customHeight="1">
      <c r="A271" s="17"/>
    </row>
    <row r="272" spans="1:1" ht="15.75" customHeight="1">
      <c r="A272" s="17"/>
    </row>
    <row r="273" spans="1:1" ht="15.75" customHeight="1">
      <c r="A273" s="17"/>
    </row>
    <row r="274" spans="1:1" ht="15.75" customHeight="1">
      <c r="A274" s="17"/>
    </row>
    <row r="275" spans="1:1" ht="15.75" customHeight="1">
      <c r="A275" s="17"/>
    </row>
    <row r="276" spans="1:1" ht="15.75" customHeight="1">
      <c r="A276" s="17"/>
    </row>
    <row r="277" spans="1:1" ht="15.75" customHeight="1">
      <c r="A277" s="17"/>
    </row>
    <row r="278" spans="1:1" ht="15.75" customHeight="1">
      <c r="A278" s="17"/>
    </row>
    <row r="279" spans="1:1" ht="15.75" customHeight="1">
      <c r="A279" s="17"/>
    </row>
    <row r="280" spans="1:1" ht="15.75" customHeight="1">
      <c r="A280" s="17"/>
    </row>
    <row r="281" spans="1:1" ht="15.75" customHeight="1">
      <c r="A281" s="17"/>
    </row>
    <row r="282" spans="1:1" ht="15.75" customHeight="1">
      <c r="A282" s="17"/>
    </row>
    <row r="283" spans="1:1" ht="15.75" customHeight="1">
      <c r="A283" s="17"/>
    </row>
    <row r="284" spans="1:1" ht="15.75" customHeight="1">
      <c r="A284" s="17"/>
    </row>
    <row r="285" spans="1:1" ht="15.75" customHeight="1">
      <c r="A285" s="17"/>
    </row>
    <row r="286" spans="1:1" ht="15.75" customHeight="1">
      <c r="A286" s="17"/>
    </row>
    <row r="287" spans="1:1" ht="15.75" customHeight="1">
      <c r="A287" s="17"/>
    </row>
    <row r="288" spans="1:1" ht="15.75" customHeight="1">
      <c r="A288" s="17"/>
    </row>
    <row r="289" spans="1:1" ht="15.75" customHeight="1">
      <c r="A289" s="17"/>
    </row>
    <row r="290" spans="1:1" ht="15.75" customHeight="1">
      <c r="A290" s="17"/>
    </row>
    <row r="291" spans="1:1" ht="15.75" customHeight="1">
      <c r="A291" s="17"/>
    </row>
    <row r="292" spans="1:1" ht="15.75" customHeight="1">
      <c r="A292" s="17"/>
    </row>
    <row r="293" spans="1:1" ht="15.75" customHeight="1">
      <c r="A293" s="17"/>
    </row>
    <row r="294" spans="1:1" ht="15.75" customHeight="1">
      <c r="A294" s="17"/>
    </row>
    <row r="295" spans="1:1" ht="15.75" customHeight="1">
      <c r="A295" s="17"/>
    </row>
    <row r="296" spans="1:1" ht="15.75" customHeight="1">
      <c r="A296" s="17"/>
    </row>
    <row r="297" spans="1:1" ht="15.75" customHeight="1">
      <c r="A297" s="17"/>
    </row>
    <row r="298" spans="1:1" ht="15.75" customHeight="1">
      <c r="A298" s="17"/>
    </row>
    <row r="299" spans="1:1" ht="15.75" customHeight="1">
      <c r="A299" s="17"/>
    </row>
    <row r="300" spans="1:1" ht="15.75" customHeight="1">
      <c r="A300" s="17"/>
    </row>
    <row r="301" spans="1:1" ht="15.75" customHeight="1">
      <c r="A301" s="17"/>
    </row>
    <row r="302" spans="1:1" ht="15.75" customHeight="1">
      <c r="A302" s="17"/>
    </row>
    <row r="303" spans="1:1" ht="15.75" customHeight="1">
      <c r="A303" s="17"/>
    </row>
    <row r="304" spans="1:1" ht="15.75" customHeight="1">
      <c r="A304" s="17"/>
    </row>
    <row r="305" spans="1:1" ht="15.75" customHeight="1">
      <c r="A305" s="17"/>
    </row>
    <row r="306" spans="1:1" ht="15.75" customHeight="1">
      <c r="A306" s="17"/>
    </row>
    <row r="307" spans="1:1" ht="15.75" customHeight="1">
      <c r="A307" s="17"/>
    </row>
    <row r="308" spans="1:1" ht="15.75" customHeight="1">
      <c r="A308" s="17"/>
    </row>
    <row r="309" spans="1:1" ht="15.75" customHeight="1">
      <c r="A309" s="17"/>
    </row>
    <row r="310" spans="1:1" ht="15.75" customHeight="1">
      <c r="A310" s="17"/>
    </row>
    <row r="311" spans="1:1" ht="15.75" customHeight="1">
      <c r="A311" s="17"/>
    </row>
    <row r="312" spans="1:1" ht="15.75" customHeight="1">
      <c r="A312" s="17"/>
    </row>
    <row r="313" spans="1:1" ht="15.75" customHeight="1">
      <c r="A313" s="17"/>
    </row>
    <row r="314" spans="1:1" ht="15.75" customHeight="1">
      <c r="A314" s="17"/>
    </row>
    <row r="315" spans="1:1" ht="15.75" customHeight="1">
      <c r="A315" s="17"/>
    </row>
    <row r="316" spans="1:1" ht="15.75" customHeight="1">
      <c r="A316" s="17"/>
    </row>
    <row r="317" spans="1:1" ht="15.75" customHeight="1">
      <c r="A317" s="17"/>
    </row>
    <row r="318" spans="1:1" ht="15.75" customHeight="1">
      <c r="A318" s="17"/>
    </row>
    <row r="319" spans="1:1" ht="15.75" customHeight="1">
      <c r="A319" s="17"/>
    </row>
    <row r="320" spans="1:1" ht="15.75" customHeight="1">
      <c r="A320" s="17"/>
    </row>
    <row r="321" spans="1:1" ht="15.75" customHeight="1">
      <c r="A321" s="17"/>
    </row>
    <row r="322" spans="1:1" ht="15.75" customHeight="1">
      <c r="A322" s="17"/>
    </row>
    <row r="323" spans="1:1" ht="15.75" customHeight="1">
      <c r="A323" s="17"/>
    </row>
    <row r="324" spans="1:1" ht="15.75" customHeight="1">
      <c r="A324" s="17"/>
    </row>
    <row r="325" spans="1:1" ht="15.75" customHeight="1">
      <c r="A325" s="17"/>
    </row>
    <row r="326" spans="1:1" ht="15.75" customHeight="1">
      <c r="A326" s="17"/>
    </row>
    <row r="327" spans="1:1" ht="15.75" customHeight="1">
      <c r="A327" s="17"/>
    </row>
    <row r="328" spans="1:1" ht="15.75" customHeight="1">
      <c r="A328" s="17"/>
    </row>
    <row r="329" spans="1:1" ht="15.75" customHeight="1">
      <c r="A329" s="17"/>
    </row>
    <row r="330" spans="1:1" ht="15.75" customHeight="1">
      <c r="A330" s="17"/>
    </row>
    <row r="331" spans="1:1" ht="15.75" customHeight="1">
      <c r="A331" s="17"/>
    </row>
    <row r="332" spans="1:1" ht="15.75" customHeight="1">
      <c r="A332" s="17"/>
    </row>
    <row r="333" spans="1:1" ht="15.75" customHeight="1">
      <c r="A333" s="17"/>
    </row>
    <row r="334" spans="1:1" ht="15.75" customHeight="1">
      <c r="A334" s="17"/>
    </row>
    <row r="335" spans="1:1" ht="15.75" customHeight="1">
      <c r="A335" s="17"/>
    </row>
    <row r="336" spans="1:1" ht="15.75" customHeight="1">
      <c r="A336" s="17"/>
    </row>
    <row r="337" spans="1:1" ht="15.75" customHeight="1">
      <c r="A337" s="17"/>
    </row>
    <row r="338" spans="1:1" ht="15.75" customHeight="1">
      <c r="A338" s="17"/>
    </row>
    <row r="339" spans="1:1" ht="15.75" customHeight="1">
      <c r="A339" s="17"/>
    </row>
    <row r="340" spans="1:1" ht="15.75" customHeight="1">
      <c r="A340" s="17"/>
    </row>
    <row r="341" spans="1:1" ht="15.75" customHeight="1">
      <c r="A341" s="17"/>
    </row>
    <row r="342" spans="1:1" ht="15.75" customHeight="1">
      <c r="A342" s="17"/>
    </row>
    <row r="343" spans="1:1" ht="15.75" customHeight="1">
      <c r="A343" s="17"/>
    </row>
    <row r="344" spans="1:1" ht="15.75" customHeight="1">
      <c r="A344" s="17"/>
    </row>
    <row r="345" spans="1:1" ht="15.75" customHeight="1">
      <c r="A345" s="17"/>
    </row>
    <row r="346" spans="1:1" ht="15.75" customHeight="1">
      <c r="A346" s="17"/>
    </row>
    <row r="347" spans="1:1" ht="15.75" customHeight="1">
      <c r="A347" s="17"/>
    </row>
    <row r="348" spans="1:1" ht="15.75" customHeight="1">
      <c r="A348" s="17"/>
    </row>
    <row r="349" spans="1:1" ht="15.75" customHeight="1">
      <c r="A349" s="17"/>
    </row>
    <row r="350" spans="1:1" ht="15.75" customHeight="1">
      <c r="A350" s="17"/>
    </row>
    <row r="351" spans="1:1" ht="15.75" customHeight="1">
      <c r="A351" s="17"/>
    </row>
    <row r="352" spans="1:1" ht="15.75" customHeight="1">
      <c r="A352" s="17"/>
    </row>
    <row r="353" spans="1:1" ht="15.75" customHeight="1">
      <c r="A353" s="17"/>
    </row>
    <row r="354" spans="1:1" ht="15.75" customHeight="1">
      <c r="A354" s="17"/>
    </row>
    <row r="355" spans="1:1" ht="15.75" customHeight="1">
      <c r="A355" s="17"/>
    </row>
    <row r="356" spans="1:1" ht="15.75" customHeight="1">
      <c r="A356" s="17"/>
    </row>
    <row r="357" spans="1:1" ht="15.75" customHeight="1">
      <c r="A357" s="17"/>
    </row>
    <row r="358" spans="1:1" ht="15.75" customHeight="1">
      <c r="A358" s="17"/>
    </row>
    <row r="359" spans="1:1" ht="15.75" customHeight="1">
      <c r="A359" s="17"/>
    </row>
    <row r="360" spans="1:1" ht="15.75" customHeight="1">
      <c r="A360" s="17"/>
    </row>
    <row r="361" spans="1:1" ht="15.75" customHeight="1">
      <c r="A361" s="17"/>
    </row>
    <row r="362" spans="1:1" ht="15.75" customHeight="1">
      <c r="A362" s="17"/>
    </row>
    <row r="363" spans="1:1" ht="15.75" customHeight="1">
      <c r="A363" s="17"/>
    </row>
    <row r="364" spans="1:1" ht="15.75" customHeight="1">
      <c r="A364" s="17"/>
    </row>
    <row r="365" spans="1:1" ht="15.75" customHeight="1">
      <c r="A365" s="17"/>
    </row>
    <row r="366" spans="1:1" ht="15.75" customHeight="1">
      <c r="A366" s="17"/>
    </row>
    <row r="367" spans="1:1" ht="15.75" customHeight="1">
      <c r="A367" s="17"/>
    </row>
    <row r="368" spans="1:1" ht="15.75" customHeight="1">
      <c r="A368" s="17"/>
    </row>
    <row r="369" spans="1:1" ht="15.75" customHeight="1">
      <c r="A369" s="17"/>
    </row>
    <row r="370" spans="1:1" ht="15.75" customHeight="1">
      <c r="A370" s="17"/>
    </row>
    <row r="371" spans="1:1" ht="15.75" customHeight="1">
      <c r="A371" s="17"/>
    </row>
    <row r="372" spans="1:1" ht="15.75" customHeight="1">
      <c r="A372" s="17"/>
    </row>
    <row r="373" spans="1:1" ht="15.75" customHeight="1">
      <c r="A373" s="17"/>
    </row>
    <row r="374" spans="1:1" ht="15.75" customHeight="1">
      <c r="A374" s="17"/>
    </row>
    <row r="375" spans="1:1" ht="15.75" customHeight="1">
      <c r="A375" s="17"/>
    </row>
    <row r="376" spans="1:1" ht="15.75" customHeight="1">
      <c r="A376" s="17"/>
    </row>
    <row r="377" spans="1:1" ht="15.75" customHeight="1">
      <c r="A377" s="17"/>
    </row>
    <row r="378" spans="1:1" ht="15.75" customHeight="1">
      <c r="A378" s="17"/>
    </row>
    <row r="379" spans="1:1" ht="15.75" customHeight="1">
      <c r="A379" s="17"/>
    </row>
    <row r="380" spans="1:1" ht="15.75" customHeight="1">
      <c r="A380" s="17"/>
    </row>
    <row r="381" spans="1:1" ht="15.75" customHeight="1">
      <c r="A381" s="17"/>
    </row>
    <row r="382" spans="1:1" ht="15.75" customHeight="1">
      <c r="A382" s="17"/>
    </row>
    <row r="383" spans="1:1" ht="15.75" customHeight="1">
      <c r="A383" s="17"/>
    </row>
    <row r="384" spans="1:1" ht="15.75" customHeight="1">
      <c r="A384" s="17"/>
    </row>
    <row r="385" spans="1:1" ht="15.75" customHeight="1">
      <c r="A385" s="17"/>
    </row>
    <row r="386" spans="1:1" ht="15.75" customHeight="1">
      <c r="A386" s="17"/>
    </row>
    <row r="387" spans="1:1" ht="15.75" customHeight="1">
      <c r="A387" s="17"/>
    </row>
    <row r="388" spans="1:1" ht="15.75" customHeight="1">
      <c r="A388" s="17"/>
    </row>
    <row r="389" spans="1:1" ht="15.75" customHeight="1">
      <c r="A389" s="17"/>
    </row>
    <row r="390" spans="1:1" ht="15.75" customHeight="1">
      <c r="A390" s="17"/>
    </row>
    <row r="391" spans="1:1" ht="15.75" customHeight="1">
      <c r="A391" s="17"/>
    </row>
    <row r="392" spans="1:1" ht="15.75" customHeight="1">
      <c r="A392" s="17"/>
    </row>
    <row r="393" spans="1:1" ht="15.75" customHeight="1">
      <c r="A393" s="17"/>
    </row>
    <row r="394" spans="1:1" ht="15.75" customHeight="1">
      <c r="A394" s="17"/>
    </row>
    <row r="395" spans="1:1" ht="15.75" customHeight="1">
      <c r="A395" s="17"/>
    </row>
    <row r="396" spans="1:1" ht="15.75" customHeight="1">
      <c r="A396" s="17"/>
    </row>
    <row r="397" spans="1:1" ht="15.75" customHeight="1">
      <c r="A397" s="17"/>
    </row>
    <row r="398" spans="1:1" ht="15.75" customHeight="1">
      <c r="A398" s="17"/>
    </row>
    <row r="399" spans="1:1" ht="15.75" customHeight="1">
      <c r="A399" s="17"/>
    </row>
    <row r="400" spans="1:1" ht="15.75" customHeight="1">
      <c r="A400" s="17"/>
    </row>
    <row r="401" spans="1:1" ht="15.75" customHeight="1">
      <c r="A401" s="17"/>
    </row>
    <row r="402" spans="1:1" ht="15.75" customHeight="1">
      <c r="A402" s="17"/>
    </row>
    <row r="403" spans="1:1" ht="15.75" customHeight="1">
      <c r="A403" s="17"/>
    </row>
    <row r="404" spans="1:1" ht="15.75" customHeight="1">
      <c r="A404" s="17"/>
    </row>
    <row r="405" spans="1:1" ht="15.75" customHeight="1">
      <c r="A405" s="17"/>
    </row>
    <row r="406" spans="1:1" ht="15.75" customHeight="1">
      <c r="A406" s="17"/>
    </row>
    <row r="407" spans="1:1" ht="15.75" customHeight="1">
      <c r="A407" s="17"/>
    </row>
    <row r="408" spans="1:1" ht="15.75" customHeight="1">
      <c r="A408" s="17"/>
    </row>
    <row r="409" spans="1:1" ht="15.75" customHeight="1">
      <c r="A409" s="17"/>
    </row>
    <row r="410" spans="1:1" ht="15.75" customHeight="1">
      <c r="A410" s="17"/>
    </row>
    <row r="411" spans="1:1" ht="15.75" customHeight="1">
      <c r="A411" s="17"/>
    </row>
    <row r="412" spans="1:1" ht="15.75" customHeight="1">
      <c r="A412" s="17"/>
    </row>
    <row r="413" spans="1:1" ht="15.75" customHeight="1">
      <c r="A413" s="17"/>
    </row>
    <row r="414" spans="1:1" ht="15.75" customHeight="1">
      <c r="A414" s="17"/>
    </row>
    <row r="415" spans="1:1" ht="15.75" customHeight="1">
      <c r="A415" s="17"/>
    </row>
    <row r="416" spans="1:1" ht="15.75" customHeight="1">
      <c r="A416" s="17"/>
    </row>
    <row r="417" spans="1:1" ht="15.75" customHeight="1">
      <c r="A417" s="17"/>
    </row>
    <row r="418" spans="1:1" ht="15.75" customHeight="1">
      <c r="A418" s="17"/>
    </row>
    <row r="419" spans="1:1" ht="15.75" customHeight="1">
      <c r="A419" s="17"/>
    </row>
    <row r="420" spans="1:1" ht="15.75" customHeight="1">
      <c r="A420" s="17"/>
    </row>
    <row r="421" spans="1:1" ht="15.75" customHeight="1">
      <c r="A421" s="17"/>
    </row>
    <row r="422" spans="1:1" ht="15.75" customHeight="1">
      <c r="A422" s="17"/>
    </row>
    <row r="423" spans="1:1" ht="15.75" customHeight="1">
      <c r="A423" s="17"/>
    </row>
    <row r="424" spans="1:1" ht="15.75" customHeight="1">
      <c r="A424" s="17"/>
    </row>
    <row r="425" spans="1:1" ht="15.75" customHeight="1">
      <c r="A425" s="17"/>
    </row>
    <row r="426" spans="1:1" ht="15.75" customHeight="1">
      <c r="A426" s="17"/>
    </row>
    <row r="427" spans="1:1" ht="15.75" customHeight="1">
      <c r="A427" s="17"/>
    </row>
    <row r="428" spans="1:1" ht="15.75" customHeight="1">
      <c r="A428" s="17"/>
    </row>
    <row r="429" spans="1:1" ht="15.75" customHeight="1">
      <c r="A429" s="17"/>
    </row>
    <row r="430" spans="1:1" ht="15.75" customHeight="1">
      <c r="A430" s="17"/>
    </row>
    <row r="431" spans="1:1" ht="15.75" customHeight="1">
      <c r="A431" s="17"/>
    </row>
    <row r="432" spans="1:1" ht="15.75" customHeight="1">
      <c r="A432" s="17"/>
    </row>
    <row r="433" spans="1:1" ht="15.75" customHeight="1">
      <c r="A433" s="17"/>
    </row>
    <row r="434" spans="1:1" ht="15.75" customHeight="1">
      <c r="A434" s="17"/>
    </row>
    <row r="435" spans="1:1" ht="15.75" customHeight="1">
      <c r="A435" s="17"/>
    </row>
    <row r="436" spans="1:1" ht="15.75" customHeight="1">
      <c r="A436" s="17"/>
    </row>
    <row r="437" spans="1:1" ht="15.75" customHeight="1">
      <c r="A437" s="17"/>
    </row>
    <row r="438" spans="1:1" ht="15.75" customHeight="1">
      <c r="A438" s="17"/>
    </row>
    <row r="439" spans="1:1" ht="15.75" customHeight="1">
      <c r="A439" s="17"/>
    </row>
    <row r="440" spans="1:1" ht="15.75" customHeight="1">
      <c r="A440" s="17"/>
    </row>
    <row r="441" spans="1:1" ht="15.75" customHeight="1">
      <c r="A441" s="17"/>
    </row>
    <row r="442" spans="1:1" ht="15.75" customHeight="1">
      <c r="A442" s="17"/>
    </row>
    <row r="443" spans="1:1" ht="15.75" customHeight="1">
      <c r="A443" s="17"/>
    </row>
    <row r="444" spans="1:1" ht="15.75" customHeight="1">
      <c r="A444" s="17"/>
    </row>
    <row r="445" spans="1:1" ht="15.75" customHeight="1">
      <c r="A445" s="17"/>
    </row>
    <row r="446" spans="1:1" ht="15.75" customHeight="1">
      <c r="A446" s="17"/>
    </row>
    <row r="447" spans="1:1" ht="15.75" customHeight="1">
      <c r="A447" s="17"/>
    </row>
    <row r="448" spans="1:1" ht="15.75" customHeight="1">
      <c r="A448" s="17"/>
    </row>
    <row r="449" spans="1:1" ht="15.75" customHeight="1">
      <c r="A449" s="17"/>
    </row>
    <row r="450" spans="1:1" ht="15.75" customHeight="1">
      <c r="A450" s="17"/>
    </row>
    <row r="451" spans="1:1" ht="15.75" customHeight="1">
      <c r="A451" s="17"/>
    </row>
    <row r="452" spans="1:1" ht="15.75" customHeight="1">
      <c r="A452" s="17"/>
    </row>
    <row r="453" spans="1:1" ht="15.75" customHeight="1">
      <c r="A453" s="17"/>
    </row>
    <row r="454" spans="1:1" ht="15.75" customHeight="1">
      <c r="A454" s="17"/>
    </row>
    <row r="455" spans="1:1" ht="15.75" customHeight="1">
      <c r="A455" s="17"/>
    </row>
    <row r="456" spans="1:1" ht="15.75" customHeight="1">
      <c r="A456" s="17"/>
    </row>
    <row r="457" spans="1:1" ht="15.75" customHeight="1">
      <c r="A457" s="17"/>
    </row>
    <row r="458" spans="1:1" ht="15.75" customHeight="1">
      <c r="A458" s="17"/>
    </row>
    <row r="459" spans="1:1" ht="15.75" customHeight="1">
      <c r="A459" s="17"/>
    </row>
    <row r="460" spans="1:1" ht="15.75" customHeight="1">
      <c r="A460" s="17"/>
    </row>
    <row r="461" spans="1:1" ht="15.75" customHeight="1">
      <c r="A461" s="17"/>
    </row>
    <row r="462" spans="1:1" ht="15.75" customHeight="1">
      <c r="A462" s="17"/>
    </row>
    <row r="463" spans="1:1" ht="15.75" customHeight="1">
      <c r="A463" s="17"/>
    </row>
    <row r="464" spans="1:1" ht="15.75" customHeight="1">
      <c r="A464" s="17"/>
    </row>
    <row r="465" spans="1:1" ht="15.75" customHeight="1">
      <c r="A465" s="17"/>
    </row>
    <row r="466" spans="1:1" ht="15.75" customHeight="1">
      <c r="A466" s="17"/>
    </row>
    <row r="467" spans="1:1" ht="15.75" customHeight="1">
      <c r="A467" s="17"/>
    </row>
    <row r="468" spans="1:1" ht="15.75" customHeight="1">
      <c r="A468" s="17"/>
    </row>
    <row r="469" spans="1:1" ht="15.75" customHeight="1">
      <c r="A469" s="17"/>
    </row>
    <row r="470" spans="1:1" ht="15.75" customHeight="1">
      <c r="A470" s="17"/>
    </row>
    <row r="471" spans="1:1" ht="15.75" customHeight="1">
      <c r="A471" s="17"/>
    </row>
    <row r="472" spans="1:1" ht="15.75" customHeight="1">
      <c r="A472" s="17"/>
    </row>
    <row r="473" spans="1:1" ht="15.75" customHeight="1">
      <c r="A473" s="17"/>
    </row>
    <row r="474" spans="1:1" ht="15.75" customHeight="1">
      <c r="A474" s="17"/>
    </row>
    <row r="475" spans="1:1" ht="15.75" customHeight="1">
      <c r="A475" s="17"/>
    </row>
    <row r="476" spans="1:1" ht="15.75" customHeight="1">
      <c r="A476" s="17"/>
    </row>
    <row r="477" spans="1:1" ht="15.75" customHeight="1">
      <c r="A477" s="17"/>
    </row>
    <row r="478" spans="1:1" ht="15.75" customHeight="1">
      <c r="A478" s="17"/>
    </row>
    <row r="479" spans="1:1" ht="15.75" customHeight="1">
      <c r="A479" s="17"/>
    </row>
    <row r="480" spans="1:1" ht="15.75" customHeight="1">
      <c r="A480" s="17"/>
    </row>
    <row r="481" spans="1:1" ht="15.75" customHeight="1">
      <c r="A481" s="17"/>
    </row>
    <row r="482" spans="1:1" ht="15.75" customHeight="1">
      <c r="A482" s="17"/>
    </row>
    <row r="483" spans="1:1" ht="15.75" customHeight="1">
      <c r="A483" s="17"/>
    </row>
    <row r="484" spans="1:1" ht="15.75" customHeight="1">
      <c r="A484" s="17"/>
    </row>
    <row r="485" spans="1:1" ht="15.75" customHeight="1">
      <c r="A485" s="17"/>
    </row>
    <row r="486" spans="1:1" ht="15.75" customHeight="1">
      <c r="A486" s="17"/>
    </row>
    <row r="487" spans="1:1" ht="15.75" customHeight="1">
      <c r="A487" s="17"/>
    </row>
    <row r="488" spans="1:1" ht="15.75" customHeight="1">
      <c r="A488" s="17"/>
    </row>
    <row r="489" spans="1:1" ht="15.75" customHeight="1">
      <c r="A489" s="17"/>
    </row>
    <row r="490" spans="1:1" ht="15.75" customHeight="1">
      <c r="A490" s="17"/>
    </row>
    <row r="491" spans="1:1" ht="15.75" customHeight="1">
      <c r="A491" s="17"/>
    </row>
    <row r="492" spans="1:1" ht="15.75" customHeight="1">
      <c r="A492" s="17"/>
    </row>
    <row r="493" spans="1:1" ht="15.75" customHeight="1">
      <c r="A493" s="17"/>
    </row>
    <row r="494" spans="1:1" ht="15.75" customHeight="1">
      <c r="A494" s="17"/>
    </row>
    <row r="495" spans="1:1" ht="15.75" customHeight="1">
      <c r="A495" s="17"/>
    </row>
    <row r="496" spans="1:1" ht="15.75" customHeight="1">
      <c r="A496" s="17"/>
    </row>
    <row r="497" spans="1:1" ht="15.75" customHeight="1">
      <c r="A497" s="17"/>
    </row>
    <row r="498" spans="1:1" ht="15.75" customHeight="1">
      <c r="A498" s="17"/>
    </row>
    <row r="499" spans="1:1" ht="15.75" customHeight="1">
      <c r="A499" s="17"/>
    </row>
    <row r="500" spans="1:1" ht="15.75" customHeight="1">
      <c r="A500" s="17"/>
    </row>
    <row r="501" spans="1:1" ht="15.75" customHeight="1">
      <c r="A501" s="17"/>
    </row>
    <row r="502" spans="1:1" ht="15.75" customHeight="1">
      <c r="A502" s="17"/>
    </row>
    <row r="503" spans="1:1" ht="15.75" customHeight="1">
      <c r="A503" s="17"/>
    </row>
    <row r="504" spans="1:1" ht="15.75" customHeight="1">
      <c r="A504" s="17"/>
    </row>
    <row r="505" spans="1:1" ht="15.75" customHeight="1">
      <c r="A505" s="17"/>
    </row>
    <row r="506" spans="1:1" ht="15.75" customHeight="1">
      <c r="A506" s="17"/>
    </row>
    <row r="507" spans="1:1" ht="15.75" customHeight="1">
      <c r="A507" s="17"/>
    </row>
    <row r="508" spans="1:1" ht="15.75" customHeight="1">
      <c r="A508" s="17"/>
    </row>
    <row r="509" spans="1:1" ht="15.75" customHeight="1">
      <c r="A509" s="17"/>
    </row>
    <row r="510" spans="1:1" ht="15.75" customHeight="1">
      <c r="A510" s="17"/>
    </row>
    <row r="511" spans="1:1" ht="15.75" customHeight="1">
      <c r="A511" s="17"/>
    </row>
    <row r="512" spans="1:1" ht="15.75" customHeight="1">
      <c r="A512" s="17"/>
    </row>
    <row r="513" spans="1:1" ht="15.75" customHeight="1">
      <c r="A513" s="17"/>
    </row>
    <row r="514" spans="1:1" ht="15.75" customHeight="1">
      <c r="A514" s="17"/>
    </row>
    <row r="515" spans="1:1" ht="15.75" customHeight="1">
      <c r="A515" s="17"/>
    </row>
    <row r="516" spans="1:1" ht="15.75" customHeight="1">
      <c r="A516" s="17"/>
    </row>
    <row r="517" spans="1:1" ht="15.75" customHeight="1">
      <c r="A517" s="17"/>
    </row>
    <row r="518" spans="1:1" ht="15.75" customHeight="1">
      <c r="A518" s="17"/>
    </row>
    <row r="519" spans="1:1" ht="15.75" customHeight="1">
      <c r="A519" s="17"/>
    </row>
    <row r="520" spans="1:1" ht="15.75" customHeight="1">
      <c r="A520" s="17"/>
    </row>
    <row r="521" spans="1:1" ht="15.75" customHeight="1">
      <c r="A521" s="17"/>
    </row>
    <row r="522" spans="1:1" ht="15.75" customHeight="1">
      <c r="A522" s="17"/>
    </row>
    <row r="523" spans="1:1" ht="15.75" customHeight="1">
      <c r="A523" s="17"/>
    </row>
    <row r="524" spans="1:1" ht="15.75" customHeight="1">
      <c r="A524" s="17"/>
    </row>
    <row r="525" spans="1:1" ht="15.75" customHeight="1">
      <c r="A525" s="17"/>
    </row>
    <row r="526" spans="1:1" ht="15.75" customHeight="1">
      <c r="A526" s="17"/>
    </row>
    <row r="527" spans="1:1" ht="15.75" customHeight="1">
      <c r="A527" s="17"/>
    </row>
    <row r="528" spans="1:1" ht="15.75" customHeight="1">
      <c r="A528" s="17"/>
    </row>
    <row r="529" spans="1:1" ht="15.75" customHeight="1">
      <c r="A529" s="17"/>
    </row>
    <row r="530" spans="1:1" ht="15.75" customHeight="1">
      <c r="A530" s="17"/>
    </row>
    <row r="531" spans="1:1" ht="15.75" customHeight="1">
      <c r="A531" s="17"/>
    </row>
    <row r="532" spans="1:1" ht="15.75" customHeight="1">
      <c r="A532" s="17"/>
    </row>
    <row r="533" spans="1:1" ht="15.75" customHeight="1">
      <c r="A533" s="17"/>
    </row>
    <row r="534" spans="1:1" ht="15.75" customHeight="1">
      <c r="A534" s="17"/>
    </row>
    <row r="535" spans="1:1" ht="15.75" customHeight="1">
      <c r="A535" s="17"/>
    </row>
    <row r="536" spans="1:1" ht="15.75" customHeight="1">
      <c r="A536" s="17"/>
    </row>
    <row r="537" spans="1:1" ht="15.75" customHeight="1">
      <c r="A537" s="17"/>
    </row>
    <row r="538" spans="1:1" ht="15.75" customHeight="1">
      <c r="A538" s="17"/>
    </row>
    <row r="539" spans="1:1" ht="15.75" customHeight="1">
      <c r="A539" s="17"/>
    </row>
    <row r="540" spans="1:1" ht="15.75" customHeight="1">
      <c r="A540" s="17"/>
    </row>
    <row r="541" spans="1:1" ht="15.75" customHeight="1">
      <c r="A541" s="17"/>
    </row>
    <row r="542" spans="1:1" ht="15.75" customHeight="1">
      <c r="A542" s="17"/>
    </row>
    <row r="543" spans="1:1" ht="15.75" customHeight="1">
      <c r="A543" s="17"/>
    </row>
    <row r="544" spans="1:1" ht="15.75" customHeight="1">
      <c r="A544" s="17"/>
    </row>
    <row r="545" spans="1:1" ht="15.75" customHeight="1">
      <c r="A545" s="17"/>
    </row>
    <row r="546" spans="1:1" ht="15.75" customHeight="1">
      <c r="A546" s="17"/>
    </row>
    <row r="547" spans="1:1" ht="15.75" customHeight="1">
      <c r="A547" s="17"/>
    </row>
    <row r="548" spans="1:1" ht="15.75" customHeight="1">
      <c r="A548" s="17"/>
    </row>
    <row r="549" spans="1:1" ht="15.75" customHeight="1">
      <c r="A549" s="17"/>
    </row>
    <row r="550" spans="1:1" ht="15.75" customHeight="1">
      <c r="A550" s="17"/>
    </row>
    <row r="551" spans="1:1" ht="15.75" customHeight="1">
      <c r="A551" s="17"/>
    </row>
    <row r="552" spans="1:1" ht="15.75" customHeight="1">
      <c r="A552" s="17"/>
    </row>
    <row r="553" spans="1:1" ht="15.75" customHeight="1">
      <c r="A553" s="17"/>
    </row>
    <row r="554" spans="1:1" ht="15.75" customHeight="1">
      <c r="A554" s="17"/>
    </row>
    <row r="555" spans="1:1" ht="15.75" customHeight="1">
      <c r="A555" s="17"/>
    </row>
    <row r="556" spans="1:1" ht="15.75" customHeight="1">
      <c r="A556" s="17"/>
    </row>
    <row r="557" spans="1:1" ht="15.75" customHeight="1">
      <c r="A557" s="17"/>
    </row>
    <row r="558" spans="1:1" ht="15.75" customHeight="1">
      <c r="A558" s="17"/>
    </row>
    <row r="559" spans="1:1" ht="15.75" customHeight="1">
      <c r="A559" s="17"/>
    </row>
    <row r="560" spans="1:1" ht="15.75" customHeight="1">
      <c r="A560" s="17"/>
    </row>
    <row r="561" spans="1:1" ht="15.75" customHeight="1">
      <c r="A561" s="17"/>
    </row>
    <row r="562" spans="1:1" ht="15.75" customHeight="1">
      <c r="A562" s="17"/>
    </row>
    <row r="563" spans="1:1" ht="15.75" customHeight="1">
      <c r="A563" s="17"/>
    </row>
    <row r="564" spans="1:1" ht="15.75" customHeight="1">
      <c r="A564" s="17"/>
    </row>
    <row r="565" spans="1:1" ht="15.75" customHeight="1">
      <c r="A565" s="17"/>
    </row>
    <row r="566" spans="1:1" ht="15.75" customHeight="1">
      <c r="A566" s="17"/>
    </row>
    <row r="567" spans="1:1" ht="15.75" customHeight="1">
      <c r="A567" s="17"/>
    </row>
    <row r="568" spans="1:1" ht="15.75" customHeight="1">
      <c r="A568" s="17"/>
    </row>
    <row r="569" spans="1:1" ht="15.75" customHeight="1">
      <c r="A569" s="17"/>
    </row>
    <row r="570" spans="1:1" ht="15.75" customHeight="1">
      <c r="A570" s="17"/>
    </row>
    <row r="571" spans="1:1" ht="15.75" customHeight="1">
      <c r="A571" s="17"/>
    </row>
    <row r="572" spans="1:1" ht="15.75" customHeight="1">
      <c r="A572" s="17"/>
    </row>
    <row r="573" spans="1:1" ht="15.75" customHeight="1">
      <c r="A573" s="17"/>
    </row>
    <row r="574" spans="1:1" ht="15.75" customHeight="1">
      <c r="A574" s="17"/>
    </row>
    <row r="575" spans="1:1" ht="15.75" customHeight="1">
      <c r="A575" s="17"/>
    </row>
    <row r="576" spans="1:1" ht="15.75" customHeight="1">
      <c r="A576" s="17"/>
    </row>
    <row r="577" spans="1:1" ht="15.75" customHeight="1">
      <c r="A577" s="17"/>
    </row>
    <row r="578" spans="1:1" ht="15.75" customHeight="1">
      <c r="A578" s="17"/>
    </row>
    <row r="579" spans="1:1" ht="15.75" customHeight="1">
      <c r="A579" s="17"/>
    </row>
    <row r="580" spans="1:1" ht="15.75" customHeight="1">
      <c r="A580" s="17"/>
    </row>
    <row r="581" spans="1:1" ht="15.75" customHeight="1">
      <c r="A581" s="17"/>
    </row>
    <row r="582" spans="1:1" ht="15.75" customHeight="1">
      <c r="A582" s="17"/>
    </row>
    <row r="583" spans="1:1" ht="15.75" customHeight="1">
      <c r="A583" s="17"/>
    </row>
    <row r="584" spans="1:1" ht="15.75" customHeight="1">
      <c r="A584" s="17"/>
    </row>
    <row r="585" spans="1:1" ht="15.75" customHeight="1">
      <c r="A585" s="17"/>
    </row>
    <row r="586" spans="1:1" ht="15.75" customHeight="1">
      <c r="A586" s="17"/>
    </row>
    <row r="587" spans="1:1" ht="15.75" customHeight="1">
      <c r="A587" s="17"/>
    </row>
    <row r="588" spans="1:1" ht="15.75" customHeight="1">
      <c r="A588" s="17"/>
    </row>
    <row r="589" spans="1:1" ht="15.75" customHeight="1">
      <c r="A589" s="17"/>
    </row>
    <row r="590" spans="1:1" ht="15.75" customHeight="1">
      <c r="A590" s="17"/>
    </row>
    <row r="591" spans="1:1" ht="15.75" customHeight="1">
      <c r="A591" s="17"/>
    </row>
    <row r="592" spans="1:1" ht="15.75" customHeight="1">
      <c r="A592" s="17"/>
    </row>
    <row r="593" spans="1:1" ht="15.75" customHeight="1">
      <c r="A593" s="17"/>
    </row>
    <row r="594" spans="1:1" ht="15.75" customHeight="1">
      <c r="A594" s="17"/>
    </row>
    <row r="595" spans="1:1" ht="15.75" customHeight="1">
      <c r="A595" s="17"/>
    </row>
    <row r="596" spans="1:1" ht="15.75" customHeight="1">
      <c r="A596" s="17"/>
    </row>
    <row r="597" spans="1:1" ht="15.75" customHeight="1">
      <c r="A597" s="17"/>
    </row>
    <row r="598" spans="1:1" ht="15.75" customHeight="1">
      <c r="A598" s="17"/>
    </row>
    <row r="599" spans="1:1" ht="15.75" customHeight="1">
      <c r="A599" s="17"/>
    </row>
    <row r="600" spans="1:1" ht="15.75" customHeight="1">
      <c r="A600" s="17"/>
    </row>
    <row r="601" spans="1:1" ht="15.75" customHeight="1">
      <c r="A601" s="17"/>
    </row>
    <row r="602" spans="1:1" ht="15.75" customHeight="1">
      <c r="A602" s="17"/>
    </row>
    <row r="603" spans="1:1" ht="15.75" customHeight="1">
      <c r="A603" s="17"/>
    </row>
    <row r="604" spans="1:1" ht="15.75" customHeight="1">
      <c r="A604" s="17"/>
    </row>
    <row r="605" spans="1:1" ht="15.75" customHeight="1">
      <c r="A605" s="17"/>
    </row>
    <row r="606" spans="1:1" ht="15.75" customHeight="1">
      <c r="A606" s="17"/>
    </row>
    <row r="607" spans="1:1" ht="15.75" customHeight="1">
      <c r="A607" s="17"/>
    </row>
    <row r="608" spans="1:1" ht="15.75" customHeight="1">
      <c r="A608" s="17"/>
    </row>
    <row r="609" spans="1:1" ht="15.75" customHeight="1">
      <c r="A609" s="17"/>
    </row>
    <row r="610" spans="1:1" ht="15.75" customHeight="1">
      <c r="A610" s="17"/>
    </row>
    <row r="611" spans="1:1" ht="15.75" customHeight="1">
      <c r="A611" s="17"/>
    </row>
    <row r="612" spans="1:1" ht="15.75" customHeight="1">
      <c r="A612" s="17"/>
    </row>
    <row r="613" spans="1:1" ht="15.75" customHeight="1">
      <c r="A613" s="17"/>
    </row>
    <row r="614" spans="1:1" ht="15.75" customHeight="1">
      <c r="A614" s="17"/>
    </row>
    <row r="615" spans="1:1" ht="15.75" customHeight="1">
      <c r="A615" s="17"/>
    </row>
    <row r="616" spans="1:1" ht="15.75" customHeight="1">
      <c r="A616" s="17"/>
    </row>
    <row r="617" spans="1:1" ht="15.75" customHeight="1">
      <c r="A617" s="17"/>
    </row>
    <row r="618" spans="1:1" ht="15.75" customHeight="1">
      <c r="A618" s="17"/>
    </row>
    <row r="619" spans="1:1" ht="15.75" customHeight="1">
      <c r="A619" s="17"/>
    </row>
    <row r="620" spans="1:1" ht="15.75" customHeight="1">
      <c r="A620" s="17"/>
    </row>
    <row r="621" spans="1:1" ht="15.75" customHeight="1">
      <c r="A621" s="17"/>
    </row>
    <row r="622" spans="1:1" ht="15.75" customHeight="1">
      <c r="A622" s="17"/>
    </row>
    <row r="623" spans="1:1" ht="15.75" customHeight="1">
      <c r="A623" s="17"/>
    </row>
    <row r="624" spans="1:1" ht="15.75" customHeight="1">
      <c r="A624" s="17"/>
    </row>
    <row r="625" spans="1:1" ht="15.75" customHeight="1">
      <c r="A625" s="17"/>
    </row>
    <row r="626" spans="1:1" ht="15.75" customHeight="1">
      <c r="A626" s="17"/>
    </row>
    <row r="627" spans="1:1" ht="15.75" customHeight="1">
      <c r="A627" s="17"/>
    </row>
    <row r="628" spans="1:1" ht="15.75" customHeight="1">
      <c r="A628" s="17"/>
    </row>
    <row r="629" spans="1:1" ht="15.75" customHeight="1">
      <c r="A629" s="17"/>
    </row>
    <row r="630" spans="1:1" ht="15.75" customHeight="1">
      <c r="A630" s="17"/>
    </row>
    <row r="631" spans="1:1" ht="15.75" customHeight="1">
      <c r="A631" s="17"/>
    </row>
    <row r="632" spans="1:1" ht="15.75" customHeight="1">
      <c r="A632" s="17"/>
    </row>
    <row r="633" spans="1:1" ht="15.75" customHeight="1">
      <c r="A633" s="17"/>
    </row>
    <row r="634" spans="1:1" ht="15.75" customHeight="1">
      <c r="A634" s="17"/>
    </row>
    <row r="635" spans="1:1" ht="15.75" customHeight="1">
      <c r="A635" s="17"/>
    </row>
    <row r="636" spans="1:1" ht="15.75" customHeight="1">
      <c r="A636" s="17"/>
    </row>
    <row r="637" spans="1:1" ht="15.75" customHeight="1">
      <c r="A637" s="17"/>
    </row>
    <row r="638" spans="1:1" ht="15.75" customHeight="1">
      <c r="A638" s="17"/>
    </row>
    <row r="639" spans="1:1" ht="15.75" customHeight="1">
      <c r="A639" s="17"/>
    </row>
    <row r="640" spans="1:1" ht="15.75" customHeight="1">
      <c r="A640" s="17"/>
    </row>
    <row r="641" spans="1:1" ht="15.75" customHeight="1">
      <c r="A641" s="17"/>
    </row>
    <row r="642" spans="1:1" ht="15.75" customHeight="1">
      <c r="A642" s="17"/>
    </row>
    <row r="643" spans="1:1" ht="15.75" customHeight="1">
      <c r="A643" s="17"/>
    </row>
    <row r="644" spans="1:1" ht="15.75" customHeight="1">
      <c r="A644" s="17"/>
    </row>
    <row r="645" spans="1:1" ht="15.75" customHeight="1">
      <c r="A645" s="17"/>
    </row>
    <row r="646" spans="1:1" ht="15.75" customHeight="1">
      <c r="A646" s="17"/>
    </row>
    <row r="647" spans="1:1" ht="15.75" customHeight="1">
      <c r="A647" s="17"/>
    </row>
    <row r="648" spans="1:1" ht="15.75" customHeight="1">
      <c r="A648" s="17"/>
    </row>
    <row r="649" spans="1:1" ht="15.75" customHeight="1">
      <c r="A649" s="17"/>
    </row>
    <row r="650" spans="1:1" ht="15.75" customHeight="1">
      <c r="A650" s="17"/>
    </row>
    <row r="651" spans="1:1" ht="15.75" customHeight="1">
      <c r="A651" s="17"/>
    </row>
    <row r="652" spans="1:1" ht="15.75" customHeight="1">
      <c r="A652" s="17"/>
    </row>
    <row r="653" spans="1:1" ht="15.75" customHeight="1">
      <c r="A653" s="17"/>
    </row>
    <row r="654" spans="1:1" ht="15.75" customHeight="1">
      <c r="A654" s="17"/>
    </row>
    <row r="655" spans="1:1" ht="15.75" customHeight="1">
      <c r="A655" s="17"/>
    </row>
    <row r="656" spans="1:1" ht="15.75" customHeight="1">
      <c r="A656" s="17"/>
    </row>
    <row r="657" spans="1:1" ht="15.75" customHeight="1">
      <c r="A657" s="17"/>
    </row>
    <row r="658" spans="1:1" ht="15.75" customHeight="1">
      <c r="A658" s="17"/>
    </row>
    <row r="659" spans="1:1" ht="15.75" customHeight="1">
      <c r="A659" s="17"/>
    </row>
    <row r="660" spans="1:1" ht="15.75" customHeight="1">
      <c r="A660" s="17"/>
    </row>
    <row r="661" spans="1:1" ht="15.75" customHeight="1">
      <c r="A661" s="17"/>
    </row>
    <row r="662" spans="1:1" ht="15.75" customHeight="1">
      <c r="A662" s="17"/>
    </row>
    <row r="663" spans="1:1" ht="15.75" customHeight="1">
      <c r="A663" s="17"/>
    </row>
    <row r="664" spans="1:1" ht="15.75" customHeight="1">
      <c r="A664" s="17"/>
    </row>
    <row r="665" spans="1:1" ht="15.75" customHeight="1">
      <c r="A665" s="17"/>
    </row>
    <row r="666" spans="1:1" ht="15.75" customHeight="1">
      <c r="A666" s="17"/>
    </row>
    <row r="667" spans="1:1" ht="15.75" customHeight="1">
      <c r="A667" s="17"/>
    </row>
    <row r="668" spans="1:1" ht="15.75" customHeight="1">
      <c r="A668" s="17"/>
    </row>
    <row r="669" spans="1:1" ht="15.75" customHeight="1">
      <c r="A669" s="17"/>
    </row>
    <row r="670" spans="1:1" ht="15.75" customHeight="1">
      <c r="A670" s="17"/>
    </row>
    <row r="671" spans="1:1" ht="15.75" customHeight="1">
      <c r="A671" s="17"/>
    </row>
    <row r="672" spans="1:1" ht="15.75" customHeight="1">
      <c r="A672" s="17"/>
    </row>
    <row r="673" spans="1:1" ht="15.75" customHeight="1">
      <c r="A673" s="17"/>
    </row>
    <row r="674" spans="1:1" ht="15.75" customHeight="1">
      <c r="A674" s="17"/>
    </row>
    <row r="675" spans="1:1" ht="15.75" customHeight="1">
      <c r="A675" s="17"/>
    </row>
    <row r="676" spans="1:1" ht="15.75" customHeight="1">
      <c r="A676" s="17"/>
    </row>
    <row r="677" spans="1:1" ht="15.75" customHeight="1">
      <c r="A677" s="17"/>
    </row>
    <row r="678" spans="1:1" ht="15.75" customHeight="1">
      <c r="A678" s="17"/>
    </row>
    <row r="679" spans="1:1" ht="15.75" customHeight="1">
      <c r="A679" s="17"/>
    </row>
    <row r="680" spans="1:1" ht="15.75" customHeight="1">
      <c r="A680" s="17"/>
    </row>
    <row r="681" spans="1:1" ht="15.75" customHeight="1">
      <c r="A681" s="17"/>
    </row>
    <row r="682" spans="1:1" ht="15.75" customHeight="1">
      <c r="A682" s="17"/>
    </row>
    <row r="683" spans="1:1" ht="15.75" customHeight="1">
      <c r="A683" s="17"/>
    </row>
    <row r="684" spans="1:1" ht="15.75" customHeight="1">
      <c r="A684" s="17"/>
    </row>
    <row r="685" spans="1:1" ht="15.75" customHeight="1">
      <c r="A685" s="17"/>
    </row>
    <row r="686" spans="1:1" ht="15.75" customHeight="1">
      <c r="A686" s="17"/>
    </row>
    <row r="687" spans="1:1" ht="15.75" customHeight="1">
      <c r="A687" s="17"/>
    </row>
    <row r="688" spans="1:1" ht="15.75" customHeight="1">
      <c r="A688" s="17"/>
    </row>
    <row r="689" spans="1:1" ht="15.75" customHeight="1">
      <c r="A689" s="17"/>
    </row>
    <row r="690" spans="1:1" ht="15.75" customHeight="1">
      <c r="A690" s="17"/>
    </row>
    <row r="691" spans="1:1" ht="15.75" customHeight="1">
      <c r="A691" s="17"/>
    </row>
    <row r="692" spans="1:1" ht="15.75" customHeight="1">
      <c r="A692" s="17"/>
    </row>
    <row r="693" spans="1:1" ht="15.75" customHeight="1">
      <c r="A693" s="17"/>
    </row>
    <row r="694" spans="1:1" ht="15.75" customHeight="1">
      <c r="A694" s="17"/>
    </row>
    <row r="695" spans="1:1" ht="15.75" customHeight="1">
      <c r="A695" s="17"/>
    </row>
    <row r="696" spans="1:1" ht="15.75" customHeight="1">
      <c r="A696" s="17"/>
    </row>
    <row r="697" spans="1:1" ht="15.75" customHeight="1">
      <c r="A697" s="17"/>
    </row>
    <row r="698" spans="1:1" ht="15.75" customHeight="1">
      <c r="A698" s="17"/>
    </row>
    <row r="699" spans="1:1" ht="15.75" customHeight="1">
      <c r="A699" s="17"/>
    </row>
    <row r="700" spans="1:1" ht="15.75" customHeight="1">
      <c r="A700" s="17"/>
    </row>
    <row r="701" spans="1:1" ht="15.75" customHeight="1">
      <c r="A701" s="17"/>
    </row>
    <row r="702" spans="1:1" ht="15.75" customHeight="1">
      <c r="A702" s="17"/>
    </row>
    <row r="703" spans="1:1" ht="15.75" customHeight="1">
      <c r="A703" s="17"/>
    </row>
    <row r="704" spans="1:1" ht="15.75" customHeight="1">
      <c r="A704" s="17"/>
    </row>
    <row r="705" spans="1:1" ht="15.75" customHeight="1">
      <c r="A705" s="17"/>
    </row>
    <row r="706" spans="1:1" ht="15.75" customHeight="1">
      <c r="A706" s="17"/>
    </row>
    <row r="707" spans="1:1" ht="15.75" customHeight="1">
      <c r="A707" s="17"/>
    </row>
    <row r="708" spans="1:1" ht="15.75" customHeight="1">
      <c r="A708" s="17"/>
    </row>
    <row r="709" spans="1:1" ht="15.75" customHeight="1">
      <c r="A709" s="17"/>
    </row>
    <row r="710" spans="1:1" ht="15.75" customHeight="1">
      <c r="A710" s="17"/>
    </row>
    <row r="711" spans="1:1" ht="15.75" customHeight="1">
      <c r="A711" s="17"/>
    </row>
    <row r="712" spans="1:1" ht="15.75" customHeight="1">
      <c r="A712" s="17"/>
    </row>
    <row r="713" spans="1:1" ht="15.75" customHeight="1">
      <c r="A713" s="17"/>
    </row>
    <row r="714" spans="1:1" ht="15.75" customHeight="1">
      <c r="A714" s="17"/>
    </row>
    <row r="715" spans="1:1" ht="15.75" customHeight="1">
      <c r="A715" s="17"/>
    </row>
    <row r="716" spans="1:1" ht="15.75" customHeight="1">
      <c r="A716" s="17"/>
    </row>
    <row r="717" spans="1:1" ht="15.75" customHeight="1">
      <c r="A717" s="17"/>
    </row>
    <row r="718" spans="1:1" ht="15.75" customHeight="1">
      <c r="A718" s="17"/>
    </row>
    <row r="719" spans="1:1" ht="15.75" customHeight="1">
      <c r="A719" s="17"/>
    </row>
    <row r="720" spans="1:1" ht="15.75" customHeight="1">
      <c r="A720" s="17"/>
    </row>
    <row r="721" spans="1:1" ht="15.75" customHeight="1">
      <c r="A721" s="17"/>
    </row>
    <row r="722" spans="1:1" ht="15.75" customHeight="1">
      <c r="A722" s="17"/>
    </row>
    <row r="723" spans="1:1" ht="15.75" customHeight="1">
      <c r="A723" s="17"/>
    </row>
    <row r="724" spans="1:1" ht="15.75" customHeight="1">
      <c r="A724" s="17"/>
    </row>
    <row r="725" spans="1:1" ht="15.75" customHeight="1">
      <c r="A725" s="17"/>
    </row>
    <row r="726" spans="1:1" ht="15.75" customHeight="1">
      <c r="A726" s="17"/>
    </row>
    <row r="727" spans="1:1" ht="15.75" customHeight="1">
      <c r="A727" s="17"/>
    </row>
    <row r="728" spans="1:1" ht="15.75" customHeight="1">
      <c r="A728" s="17"/>
    </row>
    <row r="729" spans="1:1" ht="15.75" customHeight="1">
      <c r="A729" s="17"/>
    </row>
    <row r="730" spans="1:1" ht="15.75" customHeight="1">
      <c r="A730" s="17"/>
    </row>
    <row r="731" spans="1:1" ht="15.75" customHeight="1">
      <c r="A731" s="17"/>
    </row>
    <row r="732" spans="1:1" ht="15.75" customHeight="1">
      <c r="A732" s="17"/>
    </row>
    <row r="733" spans="1:1" ht="15.75" customHeight="1">
      <c r="A733" s="17"/>
    </row>
    <row r="734" spans="1:1" ht="15.75" customHeight="1">
      <c r="A734" s="17"/>
    </row>
    <row r="735" spans="1:1" ht="15.75" customHeight="1">
      <c r="A735" s="17"/>
    </row>
    <row r="736" spans="1:1" ht="15.75" customHeight="1">
      <c r="A736" s="17"/>
    </row>
    <row r="737" spans="1:1" ht="15.75" customHeight="1">
      <c r="A737" s="17"/>
    </row>
    <row r="738" spans="1:1" ht="15.75" customHeight="1">
      <c r="A738" s="17"/>
    </row>
    <row r="739" spans="1:1" ht="15.75" customHeight="1">
      <c r="A739" s="17"/>
    </row>
    <row r="740" spans="1:1" ht="15.75" customHeight="1">
      <c r="A740" s="17"/>
    </row>
    <row r="741" spans="1:1" ht="15.75" customHeight="1">
      <c r="A741" s="17"/>
    </row>
    <row r="742" spans="1:1" ht="15.75" customHeight="1">
      <c r="A742" s="17"/>
    </row>
    <row r="743" spans="1:1" ht="15.75" customHeight="1">
      <c r="A743" s="17"/>
    </row>
    <row r="744" spans="1:1" ht="15.75" customHeight="1">
      <c r="A744" s="17"/>
    </row>
    <row r="745" spans="1:1" ht="15.75" customHeight="1">
      <c r="A745" s="17"/>
    </row>
    <row r="746" spans="1:1" ht="15.75" customHeight="1">
      <c r="A746" s="17"/>
    </row>
    <row r="747" spans="1:1" ht="15.75" customHeight="1">
      <c r="A747" s="17"/>
    </row>
    <row r="748" spans="1:1" ht="15.75" customHeight="1">
      <c r="A748" s="17"/>
    </row>
    <row r="749" spans="1:1" ht="15.75" customHeight="1">
      <c r="A749" s="17"/>
    </row>
    <row r="750" spans="1:1" ht="15.75" customHeight="1">
      <c r="A750" s="17"/>
    </row>
    <row r="751" spans="1:1" ht="15.75" customHeight="1">
      <c r="A751" s="17"/>
    </row>
    <row r="752" spans="1:1" ht="15.75" customHeight="1">
      <c r="A752" s="17"/>
    </row>
    <row r="753" spans="1:1" ht="15.75" customHeight="1">
      <c r="A753" s="17"/>
    </row>
    <row r="754" spans="1:1" ht="15.75" customHeight="1">
      <c r="A754" s="17"/>
    </row>
    <row r="755" spans="1:1" ht="15.75" customHeight="1">
      <c r="A755" s="17"/>
    </row>
    <row r="756" spans="1:1" ht="15.75" customHeight="1">
      <c r="A756" s="17"/>
    </row>
    <row r="757" spans="1:1" ht="15.75" customHeight="1">
      <c r="A757" s="17"/>
    </row>
    <row r="758" spans="1:1" ht="15.75" customHeight="1">
      <c r="A758" s="17"/>
    </row>
    <row r="759" spans="1:1" ht="15.75" customHeight="1">
      <c r="A759" s="17"/>
    </row>
    <row r="760" spans="1:1" ht="15.75" customHeight="1">
      <c r="A760" s="17"/>
    </row>
    <row r="761" spans="1:1" ht="15.75" customHeight="1">
      <c r="A761" s="17"/>
    </row>
    <row r="762" spans="1:1" ht="15.75" customHeight="1">
      <c r="A762" s="17"/>
    </row>
    <row r="763" spans="1:1" ht="15.75" customHeight="1">
      <c r="A763" s="17"/>
    </row>
    <row r="764" spans="1:1" ht="15.75" customHeight="1">
      <c r="A764" s="17"/>
    </row>
    <row r="765" spans="1:1" ht="15.75" customHeight="1">
      <c r="A765" s="17"/>
    </row>
    <row r="766" spans="1:1" ht="15.75" customHeight="1">
      <c r="A766" s="17"/>
    </row>
    <row r="767" spans="1:1" ht="15.75" customHeight="1">
      <c r="A767" s="17"/>
    </row>
    <row r="768" spans="1:1" ht="15.75" customHeight="1">
      <c r="A768" s="17"/>
    </row>
    <row r="769" spans="1:1" ht="15.75" customHeight="1">
      <c r="A769" s="17"/>
    </row>
    <row r="770" spans="1:1" ht="15.75" customHeight="1">
      <c r="A770" s="17"/>
    </row>
    <row r="771" spans="1:1" ht="15.75" customHeight="1">
      <c r="A771" s="17"/>
    </row>
    <row r="772" spans="1:1" ht="15.75" customHeight="1">
      <c r="A772" s="17"/>
    </row>
    <row r="773" spans="1:1" ht="15.75" customHeight="1">
      <c r="A773" s="17"/>
    </row>
    <row r="774" spans="1:1" ht="15.75" customHeight="1">
      <c r="A774" s="17"/>
    </row>
    <row r="775" spans="1:1" ht="15.75" customHeight="1">
      <c r="A775" s="17"/>
    </row>
    <row r="776" spans="1:1" ht="15.75" customHeight="1">
      <c r="A776" s="17"/>
    </row>
    <row r="777" spans="1:1" ht="15.75" customHeight="1">
      <c r="A777" s="17"/>
    </row>
    <row r="778" spans="1:1" ht="15.75" customHeight="1">
      <c r="A778" s="17"/>
    </row>
    <row r="779" spans="1:1" ht="15.75" customHeight="1">
      <c r="A779" s="17"/>
    </row>
    <row r="780" spans="1:1" ht="15.75" customHeight="1">
      <c r="A780" s="17"/>
    </row>
    <row r="781" spans="1:1" ht="15.75" customHeight="1">
      <c r="A781" s="17"/>
    </row>
    <row r="782" spans="1:1" ht="15.75" customHeight="1">
      <c r="A782" s="17"/>
    </row>
    <row r="783" spans="1:1" ht="15.75" customHeight="1">
      <c r="A783" s="17"/>
    </row>
    <row r="784" spans="1:1" ht="15.75" customHeight="1">
      <c r="A784" s="17"/>
    </row>
    <row r="785" spans="1:1" ht="15.75" customHeight="1">
      <c r="A785" s="17"/>
    </row>
    <row r="786" spans="1:1" ht="15.75" customHeight="1">
      <c r="A786" s="17"/>
    </row>
    <row r="787" spans="1:1" ht="15.75" customHeight="1">
      <c r="A787" s="17"/>
    </row>
    <row r="788" spans="1:1" ht="15.75" customHeight="1">
      <c r="A788" s="17"/>
    </row>
    <row r="789" spans="1:1" ht="15.75" customHeight="1">
      <c r="A789" s="17"/>
    </row>
    <row r="790" spans="1:1" ht="15.75" customHeight="1">
      <c r="A790" s="17"/>
    </row>
    <row r="791" spans="1:1" ht="15.75" customHeight="1">
      <c r="A791" s="17"/>
    </row>
    <row r="792" spans="1:1" ht="15.75" customHeight="1">
      <c r="A792" s="17"/>
    </row>
    <row r="793" spans="1:1" ht="15.75" customHeight="1">
      <c r="A793" s="17"/>
    </row>
    <row r="794" spans="1:1" ht="15.75" customHeight="1">
      <c r="A794" s="17"/>
    </row>
    <row r="795" spans="1:1" ht="15.75" customHeight="1">
      <c r="A795" s="17"/>
    </row>
    <row r="796" spans="1:1" ht="15.75" customHeight="1">
      <c r="A796" s="17"/>
    </row>
    <row r="797" spans="1:1" ht="15.75" customHeight="1">
      <c r="A797" s="17"/>
    </row>
    <row r="798" spans="1:1" ht="15.75" customHeight="1">
      <c r="A798" s="17"/>
    </row>
    <row r="799" spans="1:1" ht="15.75" customHeight="1">
      <c r="A799" s="17"/>
    </row>
    <row r="800" spans="1:1" ht="15.75" customHeight="1">
      <c r="A800" s="17"/>
    </row>
    <row r="801" spans="1:1" ht="15.75" customHeight="1">
      <c r="A801" s="17"/>
    </row>
    <row r="802" spans="1:1" ht="15.75" customHeight="1">
      <c r="A802" s="17"/>
    </row>
    <row r="803" spans="1:1" ht="15.75" customHeight="1">
      <c r="A803" s="17"/>
    </row>
    <row r="804" spans="1:1" ht="15.75" customHeight="1">
      <c r="A804" s="17"/>
    </row>
    <row r="805" spans="1:1" ht="15.75" customHeight="1">
      <c r="A805" s="17"/>
    </row>
    <row r="806" spans="1:1" ht="15.75" customHeight="1">
      <c r="A806" s="17"/>
    </row>
    <row r="807" spans="1:1" ht="15.75" customHeight="1">
      <c r="A807" s="17"/>
    </row>
    <row r="808" spans="1:1" ht="15.75" customHeight="1">
      <c r="A808" s="17"/>
    </row>
    <row r="809" spans="1:1" ht="15.75" customHeight="1">
      <c r="A809" s="17"/>
    </row>
    <row r="810" spans="1:1" ht="15.75" customHeight="1">
      <c r="A810" s="17"/>
    </row>
    <row r="811" spans="1:1" ht="15.75" customHeight="1">
      <c r="A811" s="17"/>
    </row>
    <row r="812" spans="1:1" ht="15.75" customHeight="1">
      <c r="A812" s="17"/>
    </row>
    <row r="813" spans="1:1" ht="15.75" customHeight="1">
      <c r="A813" s="17"/>
    </row>
    <row r="814" spans="1:1" ht="15.75" customHeight="1">
      <c r="A814" s="17"/>
    </row>
    <row r="815" spans="1:1" ht="15.75" customHeight="1">
      <c r="A815" s="17"/>
    </row>
    <row r="816" spans="1:1" ht="15.75" customHeight="1">
      <c r="A816" s="17"/>
    </row>
    <row r="817" spans="1:1" ht="15.75" customHeight="1">
      <c r="A817" s="17"/>
    </row>
    <row r="818" spans="1:1" ht="15.75" customHeight="1">
      <c r="A818" s="17"/>
    </row>
    <row r="819" spans="1:1" ht="15.75" customHeight="1">
      <c r="A819" s="17"/>
    </row>
    <row r="820" spans="1:1" ht="15.75" customHeight="1">
      <c r="A820" s="17"/>
    </row>
    <row r="821" spans="1:1" ht="15.75" customHeight="1">
      <c r="A821" s="17"/>
    </row>
    <row r="822" spans="1:1" ht="15.75" customHeight="1">
      <c r="A822" s="17"/>
    </row>
    <row r="823" spans="1:1" ht="15.75" customHeight="1">
      <c r="A823" s="17"/>
    </row>
    <row r="824" spans="1:1" ht="15.75" customHeight="1">
      <c r="A824" s="17"/>
    </row>
    <row r="825" spans="1:1" ht="15.75" customHeight="1">
      <c r="A825" s="17"/>
    </row>
    <row r="826" spans="1:1" ht="15.75" customHeight="1">
      <c r="A826" s="17"/>
    </row>
    <row r="827" spans="1:1" ht="15.75" customHeight="1">
      <c r="A827" s="17"/>
    </row>
    <row r="828" spans="1:1" ht="15.75" customHeight="1">
      <c r="A828" s="17"/>
    </row>
    <row r="829" spans="1:1" ht="15.75" customHeight="1">
      <c r="A829" s="17"/>
    </row>
    <row r="830" spans="1:1" ht="15.75" customHeight="1">
      <c r="A830" s="17"/>
    </row>
    <row r="831" spans="1:1" ht="15.75" customHeight="1">
      <c r="A831" s="17"/>
    </row>
    <row r="832" spans="1:1" ht="15.75" customHeight="1">
      <c r="A832" s="17"/>
    </row>
    <row r="833" spans="1:1" ht="15.75" customHeight="1">
      <c r="A833" s="17"/>
    </row>
    <row r="834" spans="1:1" ht="15.75" customHeight="1">
      <c r="A834" s="17"/>
    </row>
    <row r="835" spans="1:1" ht="15.75" customHeight="1">
      <c r="A835" s="17"/>
    </row>
    <row r="836" spans="1:1" ht="15.75" customHeight="1">
      <c r="A836" s="17"/>
    </row>
    <row r="837" spans="1:1" ht="15.75" customHeight="1">
      <c r="A837" s="17"/>
    </row>
    <row r="838" spans="1:1" ht="15.75" customHeight="1">
      <c r="A838" s="17"/>
    </row>
    <row r="839" spans="1:1" ht="15.75" customHeight="1">
      <c r="A839" s="17"/>
    </row>
    <row r="840" spans="1:1" ht="15.75" customHeight="1">
      <c r="A840" s="17"/>
    </row>
    <row r="841" spans="1:1" ht="15.75" customHeight="1">
      <c r="A841" s="17"/>
    </row>
    <row r="842" spans="1:1" ht="15.75" customHeight="1">
      <c r="A842" s="17"/>
    </row>
    <row r="843" spans="1:1" ht="15.75" customHeight="1">
      <c r="A843" s="17"/>
    </row>
    <row r="844" spans="1:1" ht="15.75" customHeight="1">
      <c r="A844" s="17"/>
    </row>
    <row r="845" spans="1:1" ht="15.75" customHeight="1">
      <c r="A845" s="17"/>
    </row>
    <row r="846" spans="1:1" ht="15.75" customHeight="1">
      <c r="A846" s="17"/>
    </row>
    <row r="847" spans="1:1" ht="15.75" customHeight="1">
      <c r="A847" s="17"/>
    </row>
    <row r="848" spans="1:1" ht="15.75" customHeight="1">
      <c r="A848" s="17"/>
    </row>
    <row r="849" spans="1:1" ht="15.75" customHeight="1">
      <c r="A849" s="17"/>
    </row>
    <row r="850" spans="1:1" ht="15.75" customHeight="1">
      <c r="A850" s="17"/>
    </row>
    <row r="851" spans="1:1" ht="15.75" customHeight="1">
      <c r="A851" s="17"/>
    </row>
    <row r="852" spans="1:1" ht="15.75" customHeight="1">
      <c r="A852" s="17"/>
    </row>
    <row r="853" spans="1:1" ht="15.75" customHeight="1">
      <c r="A853" s="17"/>
    </row>
    <row r="854" spans="1:1" ht="15.75" customHeight="1">
      <c r="A854" s="17"/>
    </row>
    <row r="855" spans="1:1" ht="15.75" customHeight="1">
      <c r="A855" s="17"/>
    </row>
    <row r="856" spans="1:1" ht="15.75" customHeight="1">
      <c r="A856" s="17"/>
    </row>
    <row r="857" spans="1:1" ht="15.75" customHeight="1">
      <c r="A857" s="17"/>
    </row>
    <row r="858" spans="1:1" ht="15.75" customHeight="1">
      <c r="A858" s="17"/>
    </row>
    <row r="859" spans="1:1" ht="15.75" customHeight="1">
      <c r="A859" s="17"/>
    </row>
    <row r="860" spans="1:1" ht="15.75" customHeight="1">
      <c r="A860" s="17"/>
    </row>
    <row r="861" spans="1:1" ht="15.75" customHeight="1">
      <c r="A861" s="17"/>
    </row>
    <row r="862" spans="1:1" ht="15.75" customHeight="1">
      <c r="A862" s="17"/>
    </row>
    <row r="863" spans="1:1" ht="15.75" customHeight="1">
      <c r="A863" s="17"/>
    </row>
    <row r="864" spans="1:1" ht="15.75" customHeight="1">
      <c r="A864" s="17"/>
    </row>
    <row r="865" spans="1:1" ht="15.75" customHeight="1">
      <c r="A865" s="17"/>
    </row>
    <row r="866" spans="1:1" ht="15.75" customHeight="1">
      <c r="A866" s="17"/>
    </row>
    <row r="867" spans="1:1" ht="15.75" customHeight="1">
      <c r="A867" s="17"/>
    </row>
    <row r="868" spans="1:1" ht="15.75" customHeight="1">
      <c r="A868" s="17"/>
    </row>
    <row r="869" spans="1:1" ht="15.75" customHeight="1">
      <c r="A869" s="17"/>
    </row>
    <row r="870" spans="1:1" ht="15.75" customHeight="1">
      <c r="A870" s="17"/>
    </row>
    <row r="871" spans="1:1" ht="15.75" customHeight="1">
      <c r="A871" s="17"/>
    </row>
    <row r="872" spans="1:1" ht="15.75" customHeight="1">
      <c r="A872" s="17"/>
    </row>
    <row r="873" spans="1:1" ht="15.75" customHeight="1">
      <c r="A873" s="17"/>
    </row>
    <row r="874" spans="1:1" ht="15.75" customHeight="1">
      <c r="A874" s="17"/>
    </row>
    <row r="875" spans="1:1" ht="15.75" customHeight="1">
      <c r="A875" s="17"/>
    </row>
    <row r="876" spans="1:1" ht="15.75" customHeight="1">
      <c r="A876" s="17"/>
    </row>
    <row r="877" spans="1:1" ht="15.75" customHeight="1">
      <c r="A877" s="17"/>
    </row>
    <row r="878" spans="1:1" ht="15.75" customHeight="1">
      <c r="A878" s="17"/>
    </row>
    <row r="879" spans="1:1" ht="15.75" customHeight="1">
      <c r="A879" s="17"/>
    </row>
    <row r="880" spans="1:1" ht="15.75" customHeight="1">
      <c r="A880" s="17"/>
    </row>
    <row r="881" spans="1:1" ht="15.75" customHeight="1">
      <c r="A881" s="17"/>
    </row>
    <row r="882" spans="1:1" ht="15.75" customHeight="1">
      <c r="A882" s="17"/>
    </row>
    <row r="883" spans="1:1" ht="15.75" customHeight="1">
      <c r="A883" s="17"/>
    </row>
    <row r="884" spans="1:1" ht="15.75" customHeight="1">
      <c r="A884" s="17"/>
    </row>
    <row r="885" spans="1:1" ht="15.75" customHeight="1">
      <c r="A885" s="17"/>
    </row>
    <row r="886" spans="1:1" ht="15.75" customHeight="1">
      <c r="A886" s="17"/>
    </row>
    <row r="887" spans="1:1" ht="15.75" customHeight="1">
      <c r="A887" s="17"/>
    </row>
    <row r="888" spans="1:1" ht="15.75" customHeight="1">
      <c r="A888" s="17"/>
    </row>
    <row r="889" spans="1:1" ht="15.75" customHeight="1">
      <c r="A889" s="17"/>
    </row>
    <row r="890" spans="1:1" ht="15.75" customHeight="1">
      <c r="A890" s="17"/>
    </row>
    <row r="891" spans="1:1" ht="15.75" customHeight="1">
      <c r="A891" s="17"/>
    </row>
    <row r="892" spans="1:1" ht="15.75" customHeight="1">
      <c r="A892" s="17"/>
    </row>
    <row r="893" spans="1:1" ht="15.75" customHeight="1">
      <c r="A893" s="17"/>
    </row>
    <row r="894" spans="1:1" ht="15.75" customHeight="1">
      <c r="A894" s="17"/>
    </row>
    <row r="895" spans="1:1" ht="15.75" customHeight="1">
      <c r="A895" s="17"/>
    </row>
    <row r="896" spans="1:1" ht="15.75" customHeight="1">
      <c r="A896" s="17"/>
    </row>
    <row r="897" spans="1:1" ht="15.75" customHeight="1">
      <c r="A897" s="17"/>
    </row>
    <row r="898" spans="1:1" ht="15.75" customHeight="1">
      <c r="A898" s="17"/>
    </row>
    <row r="899" spans="1:1" ht="15.75" customHeight="1">
      <c r="A899" s="17"/>
    </row>
    <row r="900" spans="1:1" ht="15.75" customHeight="1">
      <c r="A900" s="17"/>
    </row>
    <row r="901" spans="1:1" ht="15.75" customHeight="1">
      <c r="A901" s="17"/>
    </row>
    <row r="902" spans="1:1" ht="15.75" customHeight="1">
      <c r="A902" s="17"/>
    </row>
    <row r="903" spans="1:1" ht="15.75" customHeight="1">
      <c r="A903" s="17"/>
    </row>
    <row r="904" spans="1:1" ht="15.75" customHeight="1">
      <c r="A904" s="17"/>
    </row>
    <row r="905" spans="1:1" ht="15.75" customHeight="1">
      <c r="A905" s="17"/>
    </row>
    <row r="906" spans="1:1" ht="15.75" customHeight="1">
      <c r="A906" s="17"/>
    </row>
    <row r="907" spans="1:1" ht="15.75" customHeight="1">
      <c r="A907" s="17"/>
    </row>
    <row r="908" spans="1:1" ht="15.75" customHeight="1">
      <c r="A908" s="17"/>
    </row>
    <row r="909" spans="1:1" ht="15.75" customHeight="1">
      <c r="A909" s="17"/>
    </row>
    <row r="910" spans="1:1" ht="15.75" customHeight="1">
      <c r="A910" s="17"/>
    </row>
    <row r="911" spans="1:1" ht="15.75" customHeight="1">
      <c r="A911" s="17"/>
    </row>
    <row r="912" spans="1:1" ht="15.75" customHeight="1">
      <c r="A912" s="17"/>
    </row>
    <row r="913" spans="1:1" ht="15.75" customHeight="1">
      <c r="A913" s="17"/>
    </row>
    <row r="914" spans="1:1" ht="15.75" customHeight="1">
      <c r="A914" s="17"/>
    </row>
    <row r="915" spans="1:1" ht="15.75" customHeight="1">
      <c r="A915" s="17"/>
    </row>
    <row r="916" spans="1:1" ht="15.75" customHeight="1">
      <c r="A916" s="17"/>
    </row>
    <row r="917" spans="1:1" ht="15.75" customHeight="1">
      <c r="A917" s="17"/>
    </row>
    <row r="918" spans="1:1" ht="15.75" customHeight="1">
      <c r="A918" s="17"/>
    </row>
    <row r="919" spans="1:1" ht="15.75" customHeight="1">
      <c r="A919" s="17"/>
    </row>
    <row r="920" spans="1:1" ht="15.75" customHeight="1">
      <c r="A920" s="17"/>
    </row>
    <row r="921" spans="1:1" ht="15.75" customHeight="1">
      <c r="A921" s="17"/>
    </row>
    <row r="922" spans="1:1" ht="15.75" customHeight="1">
      <c r="A922" s="17"/>
    </row>
    <row r="923" spans="1:1" ht="15.75" customHeight="1">
      <c r="A923" s="17"/>
    </row>
    <row r="924" spans="1:1" ht="15.75" customHeight="1">
      <c r="A924" s="17"/>
    </row>
    <row r="925" spans="1:1" ht="15.75" customHeight="1">
      <c r="A925" s="17"/>
    </row>
    <row r="926" spans="1:1" ht="15.75" customHeight="1">
      <c r="A926" s="17"/>
    </row>
    <row r="927" spans="1:1" ht="15.75" customHeight="1">
      <c r="A927" s="17"/>
    </row>
    <row r="928" spans="1:1" ht="15.75" customHeight="1">
      <c r="A928" s="17"/>
    </row>
    <row r="929" spans="1:1" ht="15.75" customHeight="1">
      <c r="A929" s="17"/>
    </row>
    <row r="930" spans="1:1" ht="15.75" customHeight="1">
      <c r="A930" s="17"/>
    </row>
    <row r="931" spans="1:1" ht="15.75" customHeight="1">
      <c r="A931" s="17"/>
    </row>
    <row r="932" spans="1:1" ht="15.75" customHeight="1">
      <c r="A932" s="17"/>
    </row>
    <row r="933" spans="1:1" ht="15.75" customHeight="1">
      <c r="A933" s="17"/>
    </row>
    <row r="934" spans="1:1" ht="15.75" customHeight="1">
      <c r="A934" s="17"/>
    </row>
    <row r="935" spans="1:1" ht="15.75" customHeight="1">
      <c r="A935" s="17"/>
    </row>
    <row r="936" spans="1:1" ht="15.75" customHeight="1">
      <c r="A936" s="17"/>
    </row>
    <row r="937" spans="1:1" ht="15.75" customHeight="1">
      <c r="A937" s="17"/>
    </row>
    <row r="938" spans="1:1" ht="15.75" customHeight="1">
      <c r="A938" s="17"/>
    </row>
    <row r="939" spans="1:1" ht="15.75" customHeight="1">
      <c r="A939" s="17"/>
    </row>
    <row r="940" spans="1:1" ht="15.75" customHeight="1">
      <c r="A940" s="17"/>
    </row>
    <row r="941" spans="1:1" ht="15.75" customHeight="1">
      <c r="A941" s="17"/>
    </row>
    <row r="942" spans="1:1" ht="15.75" customHeight="1">
      <c r="A942" s="17"/>
    </row>
    <row r="943" spans="1:1" ht="15.75" customHeight="1">
      <c r="A943" s="17"/>
    </row>
    <row r="944" spans="1:1" ht="15.75" customHeight="1">
      <c r="A944" s="17"/>
    </row>
    <row r="945" spans="1:1" ht="15.75" customHeight="1">
      <c r="A945" s="17"/>
    </row>
    <row r="946" spans="1:1" ht="15.75" customHeight="1">
      <c r="A946" s="17"/>
    </row>
    <row r="947" spans="1:1" ht="15.75" customHeight="1">
      <c r="A947" s="17"/>
    </row>
    <row r="948" spans="1:1" ht="15.75" customHeight="1">
      <c r="A948" s="17"/>
    </row>
    <row r="949" spans="1:1" ht="15.75" customHeight="1">
      <c r="A949" s="17"/>
    </row>
    <row r="950" spans="1:1" ht="15.75" customHeight="1">
      <c r="A950" s="17"/>
    </row>
    <row r="951" spans="1:1" ht="15.75" customHeight="1">
      <c r="A951" s="17"/>
    </row>
    <row r="952" spans="1:1" ht="15.75" customHeight="1">
      <c r="A952" s="17"/>
    </row>
    <row r="953" spans="1:1" ht="15.75" customHeight="1">
      <c r="A953" s="17"/>
    </row>
    <row r="954" spans="1:1" ht="15.75" customHeight="1">
      <c r="A954" s="17"/>
    </row>
    <row r="955" spans="1:1" ht="15.75" customHeight="1">
      <c r="A955" s="17"/>
    </row>
    <row r="956" spans="1:1" ht="15.75" customHeight="1">
      <c r="A956" s="17"/>
    </row>
    <row r="957" spans="1:1" ht="15.75" customHeight="1">
      <c r="A957" s="17"/>
    </row>
    <row r="958" spans="1:1" ht="15.75" customHeight="1">
      <c r="A958" s="17"/>
    </row>
    <row r="959" spans="1:1" ht="15.75" customHeight="1">
      <c r="A959" s="17"/>
    </row>
    <row r="960" spans="1:1" ht="15.75" customHeight="1">
      <c r="A960" s="17"/>
    </row>
    <row r="961" spans="1:1" ht="15.75" customHeight="1">
      <c r="A961" s="17"/>
    </row>
    <row r="962" spans="1:1" ht="15.75" customHeight="1">
      <c r="A962" s="17"/>
    </row>
    <row r="963" spans="1:1" ht="15.75" customHeight="1">
      <c r="A963" s="17"/>
    </row>
    <row r="964" spans="1:1" ht="15.75" customHeight="1">
      <c r="A964" s="17"/>
    </row>
    <row r="965" spans="1:1" ht="15.75" customHeight="1">
      <c r="A965" s="17"/>
    </row>
    <row r="966" spans="1:1" ht="15.75" customHeight="1">
      <c r="A966" s="17"/>
    </row>
    <row r="967" spans="1:1" ht="15.75" customHeight="1">
      <c r="A967" s="17"/>
    </row>
    <row r="968" spans="1:1" ht="15.75" customHeight="1">
      <c r="A968" s="17"/>
    </row>
    <row r="969" spans="1:1" ht="15.75" customHeight="1">
      <c r="A969" s="17"/>
    </row>
    <row r="970" spans="1:1" ht="15.75" customHeight="1">
      <c r="A970" s="17"/>
    </row>
    <row r="971" spans="1:1" ht="15.75" customHeight="1">
      <c r="A971" s="17"/>
    </row>
    <row r="972" spans="1:1" ht="15.75" customHeight="1">
      <c r="A972" s="17"/>
    </row>
    <row r="973" spans="1:1" ht="15.75" customHeight="1">
      <c r="A973" s="17"/>
    </row>
    <row r="974" spans="1:1" ht="15.75" customHeight="1">
      <c r="A974" s="17"/>
    </row>
    <row r="975" spans="1:1" ht="15.75" customHeight="1">
      <c r="A975" s="17"/>
    </row>
    <row r="976" spans="1:1" ht="15.75" customHeight="1">
      <c r="A976" s="17"/>
    </row>
    <row r="977" spans="1:1" ht="15.75" customHeight="1">
      <c r="A977" s="17"/>
    </row>
    <row r="978" spans="1:1" ht="15.75" customHeight="1">
      <c r="A978" s="17"/>
    </row>
    <row r="979" spans="1:1" ht="15.75" customHeight="1">
      <c r="A979" s="17"/>
    </row>
    <row r="980" spans="1:1" ht="15.75" customHeight="1">
      <c r="A980" s="17"/>
    </row>
    <row r="981" spans="1:1" ht="15.75" customHeight="1">
      <c r="A981" s="17"/>
    </row>
    <row r="982" spans="1:1" ht="15.75" customHeight="1">
      <c r="A982" s="17"/>
    </row>
    <row r="983" spans="1:1" ht="15.75" customHeight="1">
      <c r="A983" s="17"/>
    </row>
    <row r="984" spans="1:1" ht="15.75" customHeight="1">
      <c r="A984" s="17"/>
    </row>
    <row r="985" spans="1:1" ht="15.75" customHeight="1">
      <c r="A985" s="17"/>
    </row>
    <row r="986" spans="1:1" ht="15.75" customHeight="1">
      <c r="A986" s="17"/>
    </row>
    <row r="987" spans="1:1" ht="15.75" customHeight="1">
      <c r="A987" s="17"/>
    </row>
    <row r="988" spans="1:1" ht="15.75" customHeight="1">
      <c r="A988" s="17"/>
    </row>
    <row r="989" spans="1:1" ht="15.75" customHeight="1">
      <c r="A989" s="17"/>
    </row>
    <row r="990" spans="1:1" ht="15.75" customHeight="1">
      <c r="A990" s="17"/>
    </row>
    <row r="991" spans="1:1" ht="15.75" customHeight="1">
      <c r="A991" s="17"/>
    </row>
    <row r="992" spans="1:1" ht="15.75" customHeight="1">
      <c r="A992" s="17"/>
    </row>
    <row r="993" spans="1:1" ht="15.75" customHeight="1">
      <c r="A993" s="17"/>
    </row>
    <row r="994" spans="1:1" ht="15.75" customHeight="1">
      <c r="A994" s="17"/>
    </row>
    <row r="995" spans="1:1" ht="15.75" customHeight="1">
      <c r="A995" s="17"/>
    </row>
    <row r="996" spans="1:1" ht="15.75" customHeight="1">
      <c r="A996" s="17"/>
    </row>
    <row r="997" spans="1:1" ht="15.75" customHeight="1">
      <c r="A997" s="17"/>
    </row>
    <row r="998" spans="1:1" ht="15.75" customHeight="1">
      <c r="A998" s="17"/>
    </row>
    <row r="999" spans="1:1" ht="15.75" customHeight="1">
      <c r="A999" s="17"/>
    </row>
    <row r="1000" spans="1:1" ht="15.75" customHeight="1">
      <c r="A1000" s="17"/>
    </row>
  </sheetData>
  <mergeCells count="1">
    <mergeCell ref="A1:F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02"/>
  <sheetViews>
    <sheetView topLeftCell="B22" zoomScale="145" zoomScaleNormal="145" workbookViewId="0">
      <selection activeCell="D31" sqref="D31"/>
    </sheetView>
  </sheetViews>
  <sheetFormatPr defaultColWidth="11.125" defaultRowHeight="15.75"/>
  <cols>
    <col min="1" max="1" width="4" customWidth="1"/>
    <col min="2" max="2" width="36.375" customWidth="1"/>
    <col min="3" max="3" width="10.625" customWidth="1"/>
    <col min="4" max="4" width="37.75" customWidth="1"/>
    <col min="5" max="5" width="21.625" customWidth="1"/>
    <col min="6" max="6" width="12.125" customWidth="1"/>
    <col min="7" max="7" width="10.625" customWidth="1"/>
    <col min="8" max="8" width="15" customWidth="1"/>
    <col min="9" max="26" width="10.625" customWidth="1"/>
  </cols>
  <sheetData>
    <row r="1" spans="1:5">
      <c r="A1" s="451" t="s">
        <v>189</v>
      </c>
      <c r="B1" s="476"/>
      <c r="C1" s="476"/>
      <c r="D1" s="476"/>
      <c r="E1" s="476"/>
    </row>
    <row r="2" spans="1:5">
      <c r="A2" s="25"/>
    </row>
    <row r="3" spans="1:5" ht="45">
      <c r="A3" s="199" t="s">
        <v>190</v>
      </c>
      <c r="B3" s="199" t="s">
        <v>191</v>
      </c>
      <c r="C3" s="199" t="s">
        <v>192</v>
      </c>
      <c r="D3" s="199" t="s">
        <v>193</v>
      </c>
      <c r="E3" s="23" t="s">
        <v>269</v>
      </c>
    </row>
    <row r="4" spans="1:5">
      <c r="A4" s="65">
        <v>0</v>
      </c>
      <c r="B4" s="65">
        <v>1</v>
      </c>
      <c r="C4" s="65">
        <v>2</v>
      </c>
      <c r="D4" s="65">
        <v>3</v>
      </c>
      <c r="E4" s="65">
        <v>4</v>
      </c>
    </row>
    <row r="5" spans="1:5">
      <c r="A5" s="474" t="s">
        <v>194</v>
      </c>
      <c r="B5" s="234" t="s">
        <v>195</v>
      </c>
      <c r="C5" s="234"/>
      <c r="D5" s="234"/>
      <c r="E5" s="234"/>
    </row>
    <row r="6" spans="1:5">
      <c r="A6" s="407"/>
      <c r="B6" s="234" t="s">
        <v>196</v>
      </c>
      <c r="C6" s="234"/>
      <c r="D6" s="234"/>
      <c r="E6" s="234"/>
    </row>
    <row r="7" spans="1:5">
      <c r="A7" s="407"/>
      <c r="B7" s="234" t="s">
        <v>197</v>
      </c>
      <c r="C7" s="234"/>
      <c r="D7" s="234"/>
      <c r="E7" s="234"/>
    </row>
    <row r="8" spans="1:5">
      <c r="A8" s="407"/>
      <c r="B8" s="242" t="s">
        <v>198</v>
      </c>
      <c r="C8" s="234"/>
      <c r="D8" s="234"/>
      <c r="E8" s="234"/>
    </row>
    <row r="9" spans="1:5">
      <c r="A9" s="407"/>
      <c r="B9" s="242" t="s">
        <v>199</v>
      </c>
      <c r="C9" s="234"/>
      <c r="D9" s="234"/>
      <c r="E9" s="234"/>
    </row>
    <row r="10" spans="1:5">
      <c r="A10" s="407"/>
      <c r="B10" s="242" t="s">
        <v>200</v>
      </c>
      <c r="C10" s="234"/>
      <c r="D10" s="234"/>
      <c r="E10" s="234"/>
    </row>
    <row r="11" spans="1:5" ht="16.5" thickBot="1">
      <c r="A11" s="475"/>
      <c r="B11" s="243" t="s">
        <v>201</v>
      </c>
      <c r="C11" s="243"/>
      <c r="D11" s="243"/>
      <c r="E11" s="243"/>
    </row>
    <row r="12" spans="1:5" ht="16.5" thickTop="1">
      <c r="A12" s="477" t="s">
        <v>202</v>
      </c>
      <c r="B12" s="244" t="s">
        <v>195</v>
      </c>
      <c r="C12" s="245"/>
      <c r="D12" s="245"/>
      <c r="E12" s="245"/>
    </row>
    <row r="13" spans="1:5">
      <c r="A13" s="407"/>
      <c r="B13" s="67" t="s">
        <v>203</v>
      </c>
      <c r="C13" s="234"/>
      <c r="D13" s="234"/>
      <c r="E13" s="234"/>
    </row>
    <row r="14" spans="1:5">
      <c r="A14" s="407"/>
      <c r="B14" s="67" t="s">
        <v>204</v>
      </c>
      <c r="C14" s="234"/>
      <c r="D14" s="234"/>
      <c r="E14" s="234"/>
    </row>
    <row r="15" spans="1:5">
      <c r="A15" s="407"/>
      <c r="B15" s="67" t="s">
        <v>205</v>
      </c>
      <c r="C15" s="234"/>
      <c r="D15" s="234"/>
      <c r="E15" s="234"/>
    </row>
    <row r="16" spans="1:5" ht="60">
      <c r="A16" s="407"/>
      <c r="B16" s="246" t="s">
        <v>1951</v>
      </c>
      <c r="C16" s="247">
        <v>2024</v>
      </c>
      <c r="D16" s="246" t="s">
        <v>1541</v>
      </c>
      <c r="E16" s="150" t="s">
        <v>1540</v>
      </c>
    </row>
    <row r="17" spans="1:5" ht="90">
      <c r="A17" s="407"/>
      <c r="B17" s="192" t="s">
        <v>1952</v>
      </c>
      <c r="C17" s="121">
        <v>2023</v>
      </c>
      <c r="D17" s="150" t="s">
        <v>1539</v>
      </c>
      <c r="E17" s="150" t="s">
        <v>1540</v>
      </c>
    </row>
    <row r="18" spans="1:5" ht="75">
      <c r="A18" s="407"/>
      <c r="B18" s="246" t="s">
        <v>1953</v>
      </c>
      <c r="C18" s="247">
        <v>2023</v>
      </c>
      <c r="D18" s="248" t="s">
        <v>1949</v>
      </c>
      <c r="E18" s="150" t="s">
        <v>1540</v>
      </c>
    </row>
    <row r="19" spans="1:5" ht="60">
      <c r="A19" s="407"/>
      <c r="B19" s="246" t="s">
        <v>1954</v>
      </c>
      <c r="C19" s="247">
        <v>2023</v>
      </c>
      <c r="D19" s="248" t="s">
        <v>1950</v>
      </c>
      <c r="E19" s="150" t="s">
        <v>1540</v>
      </c>
    </row>
    <row r="20" spans="1:5" ht="45">
      <c r="A20" s="407"/>
      <c r="B20" s="246" t="s">
        <v>1955</v>
      </c>
      <c r="C20" s="247">
        <v>2021</v>
      </c>
      <c r="D20" s="249" t="s">
        <v>1968</v>
      </c>
      <c r="E20" s="150" t="s">
        <v>1540</v>
      </c>
    </row>
    <row r="21" spans="1:5" ht="30">
      <c r="A21" s="407"/>
      <c r="B21" s="246" t="s">
        <v>1956</v>
      </c>
      <c r="C21" s="247">
        <v>2021</v>
      </c>
      <c r="D21" s="248" t="s">
        <v>1542</v>
      </c>
      <c r="E21" s="150" t="s">
        <v>1540</v>
      </c>
    </row>
    <row r="22" spans="1:5" ht="45">
      <c r="A22" s="407"/>
      <c r="B22" s="246" t="s">
        <v>1957</v>
      </c>
      <c r="C22" s="247">
        <v>2021</v>
      </c>
      <c r="D22" s="248" t="s">
        <v>1543</v>
      </c>
      <c r="E22" s="150" t="s">
        <v>1540</v>
      </c>
    </row>
    <row r="23" spans="1:5" ht="16.5" thickBot="1">
      <c r="A23" s="475"/>
      <c r="B23" s="243" t="s">
        <v>79</v>
      </c>
      <c r="C23" s="250">
        <v>7</v>
      </c>
      <c r="D23" s="243"/>
      <c r="E23" s="243"/>
    </row>
    <row r="24" spans="1:5" ht="105.75" thickTop="1">
      <c r="A24" s="477" t="s">
        <v>206</v>
      </c>
      <c r="B24" s="244" t="s">
        <v>1969</v>
      </c>
      <c r="C24" s="245"/>
      <c r="D24" s="245"/>
      <c r="E24" s="245"/>
    </row>
    <row r="25" spans="1:5">
      <c r="A25" s="407"/>
      <c r="B25" s="242" t="s">
        <v>198</v>
      </c>
      <c r="C25" s="234"/>
      <c r="D25" s="234"/>
      <c r="E25" s="234"/>
    </row>
    <row r="26" spans="1:5">
      <c r="A26" s="407"/>
      <c r="B26" s="242" t="s">
        <v>199</v>
      </c>
      <c r="C26" s="234"/>
      <c r="D26" s="234"/>
      <c r="E26" s="234"/>
    </row>
    <row r="27" spans="1:5">
      <c r="A27" s="407"/>
      <c r="B27" s="242" t="s">
        <v>200</v>
      </c>
      <c r="C27" s="234"/>
      <c r="D27" s="234"/>
      <c r="E27" s="234"/>
    </row>
    <row r="28" spans="1:5" ht="16.5" thickBot="1">
      <c r="A28" s="475"/>
      <c r="B28" s="243" t="s">
        <v>79</v>
      </c>
      <c r="C28" s="243"/>
      <c r="D28" s="243"/>
      <c r="E28" s="243"/>
    </row>
    <row r="29" spans="1:5" ht="16.5" thickTop="1">
      <c r="A29" s="478" t="s">
        <v>207</v>
      </c>
      <c r="B29" s="251" t="s">
        <v>208</v>
      </c>
      <c r="C29" s="252"/>
      <c r="D29" s="251"/>
      <c r="E29" s="251"/>
    </row>
    <row r="30" spans="1:5" ht="60">
      <c r="A30" s="407"/>
      <c r="B30" s="151" t="s">
        <v>1958</v>
      </c>
      <c r="C30" s="252">
        <v>2024</v>
      </c>
      <c r="D30" s="251" t="s">
        <v>1546</v>
      </c>
      <c r="E30" s="151" t="s">
        <v>1545</v>
      </c>
    </row>
    <row r="31" spans="1:5" ht="75">
      <c r="A31" s="407"/>
      <c r="B31" s="151" t="s">
        <v>1959</v>
      </c>
      <c r="C31" s="252">
        <v>2023</v>
      </c>
      <c r="D31" s="251" t="s">
        <v>1544</v>
      </c>
      <c r="E31" s="151" t="s">
        <v>1545</v>
      </c>
    </row>
    <row r="32" spans="1:5" ht="45">
      <c r="A32" s="407"/>
      <c r="B32" s="151" t="s">
        <v>1547</v>
      </c>
      <c r="C32" s="247">
        <v>2021</v>
      </c>
      <c r="D32" s="249" t="s">
        <v>1968</v>
      </c>
      <c r="E32" s="151" t="s">
        <v>1545</v>
      </c>
    </row>
    <row r="33" spans="1:5" ht="30">
      <c r="A33" s="407"/>
      <c r="B33" s="151" t="s">
        <v>1548</v>
      </c>
      <c r="C33" s="247">
        <v>2021</v>
      </c>
      <c r="D33" s="248" t="s">
        <v>1542</v>
      </c>
      <c r="E33" s="151" t="s">
        <v>1545</v>
      </c>
    </row>
    <row r="34" spans="1:5" ht="45">
      <c r="A34" s="407"/>
      <c r="B34" s="151" t="s">
        <v>1549</v>
      </c>
      <c r="C34" s="247">
        <v>2021</v>
      </c>
      <c r="D34" s="248" t="s">
        <v>1543</v>
      </c>
      <c r="E34" s="151" t="s">
        <v>1545</v>
      </c>
    </row>
    <row r="35" spans="1:5">
      <c r="A35" s="444"/>
      <c r="B35" s="234" t="s">
        <v>79</v>
      </c>
      <c r="C35" s="253">
        <v>5</v>
      </c>
      <c r="D35" s="234"/>
      <c r="E35" s="234"/>
    </row>
    <row r="36" spans="1:5">
      <c r="A36" s="25"/>
    </row>
    <row r="37" spans="1:5">
      <c r="A37" s="25"/>
    </row>
    <row r="38" spans="1:5">
      <c r="A38" s="25"/>
    </row>
    <row r="39" spans="1:5">
      <c r="A39" s="25"/>
    </row>
    <row r="40" spans="1:5">
      <c r="A40" s="25"/>
    </row>
    <row r="41" spans="1:5">
      <c r="A41" s="25"/>
    </row>
    <row r="42" spans="1:5">
      <c r="A42" s="25"/>
    </row>
    <row r="43" spans="1:5">
      <c r="A43" s="25"/>
    </row>
    <row r="44" spans="1:5">
      <c r="A44" s="25"/>
    </row>
    <row r="45" spans="1:5">
      <c r="A45" s="25"/>
    </row>
    <row r="46" spans="1:5">
      <c r="A46" s="25"/>
    </row>
    <row r="47" spans="1:5">
      <c r="A47" s="25"/>
    </row>
    <row r="48" spans="1:5">
      <c r="A48" s="25"/>
    </row>
    <row r="49" spans="1:1">
      <c r="A49" s="25"/>
    </row>
    <row r="50" spans="1:1">
      <c r="A50" s="25"/>
    </row>
    <row r="51" spans="1:1">
      <c r="A51" s="25"/>
    </row>
    <row r="52" spans="1:1">
      <c r="A52" s="25"/>
    </row>
    <row r="53" spans="1:1">
      <c r="A53" s="25"/>
    </row>
    <row r="54" spans="1:1">
      <c r="A54" s="25"/>
    </row>
    <row r="55" spans="1:1">
      <c r="A55" s="25"/>
    </row>
    <row r="56" spans="1:1">
      <c r="A56" s="25"/>
    </row>
    <row r="57" spans="1:1">
      <c r="A57" s="25"/>
    </row>
    <row r="58" spans="1:1">
      <c r="A58" s="25"/>
    </row>
    <row r="59" spans="1:1">
      <c r="A59" s="25"/>
    </row>
    <row r="60" spans="1:1">
      <c r="A60" s="25"/>
    </row>
    <row r="61" spans="1:1">
      <c r="A61" s="25"/>
    </row>
    <row r="62" spans="1:1">
      <c r="A62" s="25"/>
    </row>
    <row r="63" spans="1:1">
      <c r="A63" s="25"/>
    </row>
    <row r="64" spans="1:1">
      <c r="A64" s="25"/>
    </row>
    <row r="65" spans="1:1">
      <c r="A65" s="25"/>
    </row>
    <row r="66" spans="1:1">
      <c r="A66" s="25"/>
    </row>
    <row r="67" spans="1:1">
      <c r="A67" s="25"/>
    </row>
    <row r="68" spans="1:1">
      <c r="A68" s="25"/>
    </row>
    <row r="69" spans="1:1">
      <c r="A69" s="25"/>
    </row>
    <row r="70" spans="1:1">
      <c r="A70" s="25"/>
    </row>
    <row r="71" spans="1:1">
      <c r="A71" s="25"/>
    </row>
    <row r="72" spans="1:1">
      <c r="A72" s="25"/>
    </row>
    <row r="73" spans="1:1">
      <c r="A73" s="25"/>
    </row>
    <row r="74" spans="1:1">
      <c r="A74" s="25"/>
    </row>
    <row r="75" spans="1:1">
      <c r="A75" s="25"/>
    </row>
    <row r="76" spans="1:1">
      <c r="A76" s="25"/>
    </row>
    <row r="77" spans="1:1">
      <c r="A77" s="25"/>
    </row>
    <row r="78" spans="1:1">
      <c r="A78" s="25"/>
    </row>
    <row r="79" spans="1:1">
      <c r="A79" s="25"/>
    </row>
    <row r="80" spans="1:1">
      <c r="A80" s="25"/>
    </row>
    <row r="81" spans="1:1">
      <c r="A81" s="25"/>
    </row>
    <row r="82" spans="1:1">
      <c r="A82" s="25"/>
    </row>
    <row r="83" spans="1:1">
      <c r="A83" s="25"/>
    </row>
    <row r="84" spans="1:1">
      <c r="A84" s="25"/>
    </row>
    <row r="85" spans="1:1">
      <c r="A85" s="25"/>
    </row>
    <row r="86" spans="1:1">
      <c r="A86" s="25"/>
    </row>
    <row r="87" spans="1:1">
      <c r="A87" s="25"/>
    </row>
    <row r="88" spans="1:1">
      <c r="A88" s="25"/>
    </row>
    <row r="89" spans="1:1">
      <c r="A89" s="25"/>
    </row>
    <row r="90" spans="1:1">
      <c r="A90" s="25"/>
    </row>
    <row r="91" spans="1:1">
      <c r="A91" s="25"/>
    </row>
    <row r="92" spans="1:1">
      <c r="A92" s="25"/>
    </row>
    <row r="93" spans="1:1">
      <c r="A93" s="25"/>
    </row>
    <row r="94" spans="1:1">
      <c r="A94" s="25"/>
    </row>
    <row r="95" spans="1:1">
      <c r="A95" s="25"/>
    </row>
    <row r="96" spans="1:1">
      <c r="A96" s="25"/>
    </row>
    <row r="97" spans="1:1">
      <c r="A97" s="25"/>
    </row>
    <row r="98" spans="1:1">
      <c r="A98" s="25"/>
    </row>
    <row r="99" spans="1:1">
      <c r="A99" s="25"/>
    </row>
    <row r="100" spans="1:1">
      <c r="A100" s="25"/>
    </row>
    <row r="101" spans="1:1">
      <c r="A101" s="25"/>
    </row>
    <row r="102" spans="1:1">
      <c r="A102" s="25"/>
    </row>
    <row r="103" spans="1:1">
      <c r="A103" s="25"/>
    </row>
    <row r="104" spans="1:1">
      <c r="A104" s="25"/>
    </row>
    <row r="105" spans="1:1">
      <c r="A105" s="25"/>
    </row>
    <row r="106" spans="1:1">
      <c r="A106" s="25"/>
    </row>
    <row r="107" spans="1:1">
      <c r="A107" s="25"/>
    </row>
    <row r="108" spans="1:1">
      <c r="A108" s="25"/>
    </row>
    <row r="109" spans="1:1">
      <c r="A109" s="25"/>
    </row>
    <row r="110" spans="1:1">
      <c r="A110" s="25"/>
    </row>
    <row r="111" spans="1:1">
      <c r="A111" s="25"/>
    </row>
    <row r="112" spans="1:1">
      <c r="A112" s="25"/>
    </row>
    <row r="113" spans="1:1">
      <c r="A113" s="25"/>
    </row>
    <row r="114" spans="1:1">
      <c r="A114" s="25"/>
    </row>
    <row r="115" spans="1:1">
      <c r="A115" s="25"/>
    </row>
    <row r="116" spans="1:1">
      <c r="A116" s="25"/>
    </row>
    <row r="117" spans="1:1">
      <c r="A117" s="25"/>
    </row>
    <row r="118" spans="1:1">
      <c r="A118" s="25"/>
    </row>
    <row r="119" spans="1:1">
      <c r="A119" s="25"/>
    </row>
    <row r="120" spans="1:1">
      <c r="A120" s="25"/>
    </row>
    <row r="121" spans="1:1">
      <c r="A121" s="25"/>
    </row>
    <row r="122" spans="1:1">
      <c r="A122" s="25"/>
    </row>
    <row r="123" spans="1:1">
      <c r="A123" s="25"/>
    </row>
    <row r="124" spans="1:1">
      <c r="A124" s="25"/>
    </row>
    <row r="125" spans="1:1">
      <c r="A125" s="25"/>
    </row>
    <row r="126" spans="1:1">
      <c r="A126" s="25"/>
    </row>
    <row r="127" spans="1:1">
      <c r="A127" s="25"/>
    </row>
    <row r="128" spans="1:1">
      <c r="A128" s="25"/>
    </row>
    <row r="129" spans="1:1">
      <c r="A129" s="25"/>
    </row>
    <row r="130" spans="1:1">
      <c r="A130" s="25"/>
    </row>
    <row r="131" spans="1:1">
      <c r="A131" s="25"/>
    </row>
    <row r="132" spans="1:1">
      <c r="A132" s="25"/>
    </row>
    <row r="133" spans="1:1">
      <c r="A133" s="25"/>
    </row>
    <row r="134" spans="1:1">
      <c r="A134" s="25"/>
    </row>
    <row r="135" spans="1:1">
      <c r="A135" s="25"/>
    </row>
    <row r="136" spans="1:1">
      <c r="A136" s="25"/>
    </row>
    <row r="137" spans="1:1">
      <c r="A137" s="25"/>
    </row>
    <row r="138" spans="1:1">
      <c r="A138" s="25"/>
    </row>
    <row r="139" spans="1:1">
      <c r="A139" s="25"/>
    </row>
    <row r="140" spans="1:1">
      <c r="A140" s="25"/>
    </row>
    <row r="141" spans="1:1">
      <c r="A141" s="25"/>
    </row>
    <row r="142" spans="1:1">
      <c r="A142" s="25"/>
    </row>
    <row r="143" spans="1:1">
      <c r="A143" s="25"/>
    </row>
    <row r="144" spans="1:1">
      <c r="A144" s="25"/>
    </row>
    <row r="145" spans="1:1">
      <c r="A145" s="25"/>
    </row>
    <row r="146" spans="1:1">
      <c r="A146" s="25"/>
    </row>
    <row r="147" spans="1:1">
      <c r="A147" s="25"/>
    </row>
    <row r="148" spans="1:1">
      <c r="A148" s="25"/>
    </row>
    <row r="149" spans="1:1">
      <c r="A149" s="25"/>
    </row>
    <row r="150" spans="1:1">
      <c r="A150" s="25"/>
    </row>
    <row r="151" spans="1:1">
      <c r="A151" s="25"/>
    </row>
    <row r="152" spans="1:1">
      <c r="A152" s="25"/>
    </row>
    <row r="153" spans="1:1">
      <c r="A153" s="25"/>
    </row>
    <row r="154" spans="1:1">
      <c r="A154" s="25"/>
    </row>
    <row r="155" spans="1:1">
      <c r="A155" s="25"/>
    </row>
    <row r="156" spans="1:1">
      <c r="A156" s="25"/>
    </row>
    <row r="157" spans="1:1">
      <c r="A157" s="25"/>
    </row>
    <row r="158" spans="1:1">
      <c r="A158" s="25"/>
    </row>
    <row r="159" spans="1:1">
      <c r="A159" s="25"/>
    </row>
    <row r="160" spans="1:1">
      <c r="A160" s="25"/>
    </row>
    <row r="161" spans="1:1">
      <c r="A161" s="25"/>
    </row>
    <row r="162" spans="1:1">
      <c r="A162" s="25"/>
    </row>
    <row r="163" spans="1:1">
      <c r="A163" s="25"/>
    </row>
    <row r="164" spans="1:1">
      <c r="A164" s="25"/>
    </row>
    <row r="165" spans="1:1">
      <c r="A165" s="25"/>
    </row>
    <row r="166" spans="1:1">
      <c r="A166" s="25"/>
    </row>
    <row r="167" spans="1:1">
      <c r="A167" s="25"/>
    </row>
    <row r="168" spans="1:1">
      <c r="A168" s="25"/>
    </row>
    <row r="169" spans="1:1">
      <c r="A169" s="25"/>
    </row>
    <row r="170" spans="1:1">
      <c r="A170" s="25"/>
    </row>
    <row r="171" spans="1:1">
      <c r="A171" s="25"/>
    </row>
    <row r="172" spans="1:1">
      <c r="A172" s="25"/>
    </row>
    <row r="173" spans="1:1">
      <c r="A173" s="25"/>
    </row>
    <row r="174" spans="1:1">
      <c r="A174" s="25"/>
    </row>
    <row r="175" spans="1:1">
      <c r="A175" s="25"/>
    </row>
    <row r="176" spans="1:1">
      <c r="A176" s="25"/>
    </row>
    <row r="177" spans="1:1">
      <c r="A177" s="25"/>
    </row>
    <row r="178" spans="1:1">
      <c r="A178" s="25"/>
    </row>
    <row r="179" spans="1:1">
      <c r="A179" s="25"/>
    </row>
    <row r="180" spans="1:1">
      <c r="A180" s="25"/>
    </row>
    <row r="181" spans="1:1">
      <c r="A181" s="25"/>
    </row>
    <row r="182" spans="1:1">
      <c r="A182" s="25"/>
    </row>
    <row r="183" spans="1:1">
      <c r="A183" s="25"/>
    </row>
    <row r="184" spans="1:1">
      <c r="A184" s="25"/>
    </row>
    <row r="185" spans="1:1">
      <c r="A185" s="25"/>
    </row>
    <row r="186" spans="1:1">
      <c r="A186" s="25"/>
    </row>
    <row r="187" spans="1:1">
      <c r="A187" s="25"/>
    </row>
    <row r="188" spans="1:1">
      <c r="A188" s="25"/>
    </row>
    <row r="189" spans="1:1">
      <c r="A189" s="25"/>
    </row>
    <row r="190" spans="1:1">
      <c r="A190" s="25"/>
    </row>
    <row r="191" spans="1:1">
      <c r="A191" s="25"/>
    </row>
    <row r="192" spans="1:1">
      <c r="A192" s="25"/>
    </row>
    <row r="193" spans="1:1">
      <c r="A193" s="25"/>
    </row>
    <row r="194" spans="1:1">
      <c r="A194" s="25"/>
    </row>
    <row r="195" spans="1:1">
      <c r="A195" s="25"/>
    </row>
    <row r="196" spans="1:1">
      <c r="A196" s="25"/>
    </row>
    <row r="197" spans="1:1">
      <c r="A197" s="25"/>
    </row>
    <row r="198" spans="1:1">
      <c r="A198" s="25"/>
    </row>
    <row r="199" spans="1:1">
      <c r="A199" s="25"/>
    </row>
    <row r="200" spans="1:1">
      <c r="A200" s="25"/>
    </row>
    <row r="201" spans="1:1">
      <c r="A201" s="25"/>
    </row>
    <row r="202" spans="1:1">
      <c r="A202" s="25"/>
    </row>
    <row r="203" spans="1:1">
      <c r="A203" s="25"/>
    </row>
    <row r="204" spans="1:1">
      <c r="A204" s="25"/>
    </row>
    <row r="205" spans="1:1">
      <c r="A205" s="25"/>
    </row>
    <row r="206" spans="1:1">
      <c r="A206" s="25"/>
    </row>
    <row r="207" spans="1:1">
      <c r="A207" s="25"/>
    </row>
    <row r="208" spans="1:1">
      <c r="A208" s="25"/>
    </row>
    <row r="209" spans="1:1">
      <c r="A209" s="25"/>
    </row>
    <row r="210" spans="1:1">
      <c r="A210" s="25"/>
    </row>
    <row r="211" spans="1:1">
      <c r="A211" s="25"/>
    </row>
    <row r="212" spans="1:1">
      <c r="A212" s="25"/>
    </row>
    <row r="213" spans="1:1">
      <c r="A213" s="25"/>
    </row>
    <row r="214" spans="1:1">
      <c r="A214" s="25"/>
    </row>
    <row r="215" spans="1:1">
      <c r="A215" s="25"/>
    </row>
    <row r="216" spans="1:1">
      <c r="A216" s="25"/>
    </row>
    <row r="217" spans="1:1">
      <c r="A217" s="25"/>
    </row>
    <row r="218" spans="1:1">
      <c r="A218" s="25"/>
    </row>
    <row r="219" spans="1:1">
      <c r="A219" s="25"/>
    </row>
    <row r="220" spans="1:1">
      <c r="A220" s="25"/>
    </row>
    <row r="221" spans="1:1">
      <c r="A221" s="25"/>
    </row>
    <row r="222" spans="1:1">
      <c r="A222" s="25"/>
    </row>
    <row r="223" spans="1:1">
      <c r="A223" s="25"/>
    </row>
    <row r="224" spans="1:1">
      <c r="A224" s="25"/>
    </row>
    <row r="225" spans="1:1">
      <c r="A225" s="25"/>
    </row>
    <row r="226" spans="1:1">
      <c r="A226" s="25"/>
    </row>
    <row r="227" spans="1:1">
      <c r="A227" s="25"/>
    </row>
    <row r="228" spans="1:1">
      <c r="A228" s="25"/>
    </row>
    <row r="229" spans="1:1">
      <c r="A229" s="25"/>
    </row>
    <row r="230" spans="1:1">
      <c r="A230" s="25"/>
    </row>
    <row r="231" spans="1:1">
      <c r="A231" s="25"/>
    </row>
    <row r="232" spans="1:1">
      <c r="A232" s="25"/>
    </row>
    <row r="233" spans="1:1">
      <c r="A233" s="25"/>
    </row>
    <row r="234" spans="1:1">
      <c r="A234" s="25"/>
    </row>
    <row r="235" spans="1:1">
      <c r="A235" s="25"/>
    </row>
    <row r="236" spans="1:1">
      <c r="A236" s="25"/>
    </row>
    <row r="237" spans="1:1">
      <c r="A237" s="25"/>
    </row>
    <row r="238" spans="1:1">
      <c r="A238" s="25"/>
    </row>
    <row r="239" spans="1:1">
      <c r="A239" s="25"/>
    </row>
    <row r="240" spans="1:1">
      <c r="A240" s="25"/>
    </row>
    <row r="241" spans="1:1">
      <c r="A241" s="25"/>
    </row>
    <row r="242" spans="1:1">
      <c r="A242" s="25"/>
    </row>
    <row r="243" spans="1:1">
      <c r="A243" s="25"/>
    </row>
    <row r="244" spans="1:1">
      <c r="A244" s="25"/>
    </row>
    <row r="245" spans="1:1">
      <c r="A245" s="25"/>
    </row>
    <row r="246" spans="1:1">
      <c r="A246" s="25"/>
    </row>
    <row r="247" spans="1:1">
      <c r="A247" s="25"/>
    </row>
    <row r="248" spans="1:1">
      <c r="A248" s="25"/>
    </row>
    <row r="249" spans="1:1">
      <c r="A249" s="25"/>
    </row>
    <row r="250" spans="1:1">
      <c r="A250" s="25"/>
    </row>
    <row r="251" spans="1:1">
      <c r="A251" s="25"/>
    </row>
    <row r="252" spans="1:1">
      <c r="A252" s="25"/>
    </row>
    <row r="253" spans="1:1">
      <c r="A253" s="25"/>
    </row>
    <row r="254" spans="1:1">
      <c r="A254" s="25"/>
    </row>
    <row r="255" spans="1:1">
      <c r="A255" s="25"/>
    </row>
    <row r="256" spans="1:1">
      <c r="A256" s="25"/>
    </row>
    <row r="257" spans="1:1">
      <c r="A257" s="25"/>
    </row>
    <row r="258" spans="1:1">
      <c r="A258" s="25"/>
    </row>
    <row r="259" spans="1:1">
      <c r="A259" s="25"/>
    </row>
    <row r="260" spans="1:1">
      <c r="A260" s="25"/>
    </row>
    <row r="261" spans="1:1">
      <c r="A261" s="25"/>
    </row>
    <row r="262" spans="1:1">
      <c r="A262" s="25"/>
    </row>
    <row r="263" spans="1:1">
      <c r="A263" s="25"/>
    </row>
    <row r="264" spans="1:1">
      <c r="A264" s="25"/>
    </row>
    <row r="265" spans="1:1">
      <c r="A265" s="25"/>
    </row>
    <row r="266" spans="1:1">
      <c r="A266" s="25"/>
    </row>
    <row r="267" spans="1:1">
      <c r="A267" s="25"/>
    </row>
    <row r="268" spans="1:1">
      <c r="A268" s="25"/>
    </row>
    <row r="269" spans="1:1">
      <c r="A269" s="25"/>
    </row>
    <row r="270" spans="1:1">
      <c r="A270" s="25"/>
    </row>
    <row r="271" spans="1:1">
      <c r="A271" s="25"/>
    </row>
    <row r="272" spans="1:1">
      <c r="A272" s="25"/>
    </row>
    <row r="273" spans="1:1">
      <c r="A273" s="25"/>
    </row>
    <row r="274" spans="1:1">
      <c r="A274" s="25"/>
    </row>
    <row r="275" spans="1:1">
      <c r="A275" s="25"/>
    </row>
    <row r="276" spans="1:1">
      <c r="A276" s="25"/>
    </row>
    <row r="277" spans="1:1">
      <c r="A277" s="25"/>
    </row>
    <row r="278" spans="1:1">
      <c r="A278" s="25"/>
    </row>
    <row r="279" spans="1:1">
      <c r="A279" s="25"/>
    </row>
    <row r="280" spans="1:1">
      <c r="A280" s="25"/>
    </row>
    <row r="281" spans="1:1">
      <c r="A281" s="25"/>
    </row>
    <row r="282" spans="1:1">
      <c r="A282" s="25"/>
    </row>
    <row r="283" spans="1:1">
      <c r="A283" s="25"/>
    </row>
    <row r="284" spans="1:1">
      <c r="A284" s="25"/>
    </row>
    <row r="285" spans="1:1">
      <c r="A285" s="25"/>
    </row>
    <row r="286" spans="1:1">
      <c r="A286" s="25"/>
    </row>
    <row r="287" spans="1:1">
      <c r="A287" s="25"/>
    </row>
    <row r="288" spans="1:1">
      <c r="A288" s="25"/>
    </row>
    <row r="289" spans="1:1">
      <c r="A289" s="25"/>
    </row>
    <row r="290" spans="1:1">
      <c r="A290" s="25"/>
    </row>
    <row r="291" spans="1:1">
      <c r="A291" s="25"/>
    </row>
    <row r="292" spans="1:1">
      <c r="A292" s="25"/>
    </row>
    <row r="293" spans="1:1">
      <c r="A293" s="25"/>
    </row>
    <row r="294" spans="1:1">
      <c r="A294" s="25"/>
    </row>
    <row r="295" spans="1:1">
      <c r="A295" s="25"/>
    </row>
    <row r="296" spans="1:1">
      <c r="A296" s="25"/>
    </row>
    <row r="297" spans="1:1">
      <c r="A297" s="25"/>
    </row>
    <row r="298" spans="1:1">
      <c r="A298" s="25"/>
    </row>
    <row r="299" spans="1:1">
      <c r="A299" s="25"/>
    </row>
    <row r="300" spans="1:1">
      <c r="A300" s="25"/>
    </row>
    <row r="301" spans="1:1">
      <c r="A301" s="25"/>
    </row>
    <row r="302" spans="1:1">
      <c r="A302" s="25"/>
    </row>
    <row r="303" spans="1:1">
      <c r="A303" s="25"/>
    </row>
    <row r="304" spans="1:1">
      <c r="A304" s="25"/>
    </row>
    <row r="305" spans="1:1">
      <c r="A305" s="25"/>
    </row>
    <row r="306" spans="1:1">
      <c r="A306" s="25"/>
    </row>
    <row r="307" spans="1:1">
      <c r="A307" s="25"/>
    </row>
    <row r="308" spans="1:1">
      <c r="A308" s="25"/>
    </row>
    <row r="309" spans="1:1">
      <c r="A309" s="25"/>
    </row>
    <row r="310" spans="1:1">
      <c r="A310" s="25"/>
    </row>
    <row r="311" spans="1:1">
      <c r="A311" s="25"/>
    </row>
    <row r="312" spans="1:1">
      <c r="A312" s="25"/>
    </row>
    <row r="313" spans="1:1">
      <c r="A313" s="25"/>
    </row>
    <row r="314" spans="1:1">
      <c r="A314" s="25"/>
    </row>
    <row r="315" spans="1:1">
      <c r="A315" s="25"/>
    </row>
    <row r="316" spans="1:1">
      <c r="A316" s="25"/>
    </row>
    <row r="317" spans="1:1">
      <c r="A317" s="25"/>
    </row>
    <row r="318" spans="1:1">
      <c r="A318" s="25"/>
    </row>
    <row r="319" spans="1:1">
      <c r="A319" s="25"/>
    </row>
    <row r="320" spans="1:1">
      <c r="A320" s="25"/>
    </row>
    <row r="321" spans="1:1">
      <c r="A321" s="25"/>
    </row>
    <row r="322" spans="1:1">
      <c r="A322" s="25"/>
    </row>
    <row r="323" spans="1:1">
      <c r="A323" s="25"/>
    </row>
    <row r="324" spans="1:1">
      <c r="A324" s="25"/>
    </row>
    <row r="325" spans="1:1">
      <c r="A325" s="25"/>
    </row>
    <row r="326" spans="1:1">
      <c r="A326" s="25"/>
    </row>
    <row r="327" spans="1:1">
      <c r="A327" s="25"/>
    </row>
    <row r="328" spans="1:1">
      <c r="A328" s="25"/>
    </row>
    <row r="329" spans="1:1">
      <c r="A329" s="25"/>
    </row>
    <row r="330" spans="1:1">
      <c r="A330" s="25"/>
    </row>
    <row r="331" spans="1:1">
      <c r="A331" s="25"/>
    </row>
    <row r="332" spans="1:1">
      <c r="A332" s="25"/>
    </row>
    <row r="333" spans="1:1">
      <c r="A333" s="25"/>
    </row>
    <row r="334" spans="1:1">
      <c r="A334" s="25"/>
    </row>
    <row r="335" spans="1:1">
      <c r="A335" s="25"/>
    </row>
    <row r="336" spans="1:1">
      <c r="A336" s="25"/>
    </row>
    <row r="337" spans="1:1">
      <c r="A337" s="25"/>
    </row>
    <row r="338" spans="1:1">
      <c r="A338" s="25"/>
    </row>
    <row r="339" spans="1:1">
      <c r="A339" s="25"/>
    </row>
    <row r="340" spans="1:1">
      <c r="A340" s="25"/>
    </row>
    <row r="341" spans="1:1">
      <c r="A341" s="25"/>
    </row>
    <row r="342" spans="1:1">
      <c r="A342" s="25"/>
    </row>
    <row r="343" spans="1:1">
      <c r="A343" s="25"/>
    </row>
    <row r="344" spans="1:1">
      <c r="A344" s="25"/>
    </row>
    <row r="345" spans="1:1">
      <c r="A345" s="25"/>
    </row>
    <row r="346" spans="1:1">
      <c r="A346" s="25"/>
    </row>
    <row r="347" spans="1:1">
      <c r="A347" s="25"/>
    </row>
    <row r="348" spans="1:1">
      <c r="A348" s="25"/>
    </row>
    <row r="349" spans="1:1">
      <c r="A349" s="25"/>
    </row>
    <row r="350" spans="1:1">
      <c r="A350" s="25"/>
    </row>
    <row r="351" spans="1:1">
      <c r="A351" s="25"/>
    </row>
    <row r="352" spans="1:1">
      <c r="A352" s="25"/>
    </row>
    <row r="353" spans="1:1">
      <c r="A353" s="25"/>
    </row>
    <row r="354" spans="1:1">
      <c r="A354" s="25"/>
    </row>
    <row r="355" spans="1:1">
      <c r="A355" s="25"/>
    </row>
    <row r="356" spans="1:1">
      <c r="A356" s="25"/>
    </row>
    <row r="357" spans="1:1">
      <c r="A357" s="25"/>
    </row>
    <row r="358" spans="1:1">
      <c r="A358" s="25"/>
    </row>
    <row r="359" spans="1:1">
      <c r="A359" s="25"/>
    </row>
    <row r="360" spans="1:1">
      <c r="A360" s="25"/>
    </row>
    <row r="361" spans="1:1">
      <c r="A361" s="25"/>
    </row>
    <row r="362" spans="1:1">
      <c r="A362" s="25"/>
    </row>
    <row r="363" spans="1:1">
      <c r="A363" s="25"/>
    </row>
    <row r="364" spans="1:1">
      <c r="A364" s="25"/>
    </row>
    <row r="365" spans="1:1">
      <c r="A365" s="25"/>
    </row>
    <row r="366" spans="1:1">
      <c r="A366" s="25"/>
    </row>
    <row r="367" spans="1:1">
      <c r="A367" s="25"/>
    </row>
    <row r="368" spans="1:1">
      <c r="A368" s="25"/>
    </row>
    <row r="369" spans="1:1">
      <c r="A369" s="25"/>
    </row>
    <row r="370" spans="1:1">
      <c r="A370" s="25"/>
    </row>
    <row r="371" spans="1:1">
      <c r="A371" s="25"/>
    </row>
    <row r="372" spans="1:1">
      <c r="A372" s="25"/>
    </row>
    <row r="373" spans="1:1">
      <c r="A373" s="25"/>
    </row>
    <row r="374" spans="1:1">
      <c r="A374" s="25"/>
    </row>
    <row r="375" spans="1:1">
      <c r="A375" s="25"/>
    </row>
    <row r="376" spans="1:1">
      <c r="A376" s="25"/>
    </row>
    <row r="377" spans="1:1">
      <c r="A377" s="25"/>
    </row>
    <row r="378" spans="1:1">
      <c r="A378" s="25"/>
    </row>
    <row r="379" spans="1:1">
      <c r="A379" s="25"/>
    </row>
    <row r="380" spans="1:1">
      <c r="A380" s="25"/>
    </row>
    <row r="381" spans="1:1">
      <c r="A381" s="25"/>
    </row>
    <row r="382" spans="1:1">
      <c r="A382" s="25"/>
    </row>
    <row r="383" spans="1:1">
      <c r="A383" s="25"/>
    </row>
    <row r="384" spans="1:1">
      <c r="A384" s="25"/>
    </row>
    <row r="385" spans="1:1">
      <c r="A385" s="25"/>
    </row>
    <row r="386" spans="1:1">
      <c r="A386" s="25"/>
    </row>
    <row r="387" spans="1:1">
      <c r="A387" s="25"/>
    </row>
    <row r="388" spans="1:1">
      <c r="A388" s="25"/>
    </row>
    <row r="389" spans="1:1">
      <c r="A389" s="25"/>
    </row>
    <row r="390" spans="1:1">
      <c r="A390" s="25"/>
    </row>
    <row r="391" spans="1:1">
      <c r="A391" s="25"/>
    </row>
    <row r="392" spans="1:1">
      <c r="A392" s="25"/>
    </row>
    <row r="393" spans="1:1">
      <c r="A393" s="25"/>
    </row>
    <row r="394" spans="1:1">
      <c r="A394" s="25"/>
    </row>
    <row r="395" spans="1:1">
      <c r="A395" s="25"/>
    </row>
    <row r="396" spans="1:1">
      <c r="A396" s="25"/>
    </row>
    <row r="397" spans="1:1">
      <c r="A397" s="25"/>
    </row>
    <row r="398" spans="1:1">
      <c r="A398" s="25"/>
    </row>
    <row r="399" spans="1:1">
      <c r="A399" s="25"/>
    </row>
    <row r="400" spans="1:1">
      <c r="A400" s="25"/>
    </row>
    <row r="401" spans="1:1">
      <c r="A401" s="25"/>
    </row>
    <row r="402" spans="1:1">
      <c r="A402" s="25"/>
    </row>
    <row r="403" spans="1:1">
      <c r="A403" s="25"/>
    </row>
    <row r="404" spans="1:1">
      <c r="A404" s="25"/>
    </row>
    <row r="405" spans="1:1">
      <c r="A405" s="25"/>
    </row>
    <row r="406" spans="1:1">
      <c r="A406" s="25"/>
    </row>
    <row r="407" spans="1:1">
      <c r="A407" s="25"/>
    </row>
    <row r="408" spans="1:1">
      <c r="A408" s="25"/>
    </row>
    <row r="409" spans="1:1">
      <c r="A409" s="25"/>
    </row>
    <row r="410" spans="1:1">
      <c r="A410" s="25"/>
    </row>
    <row r="411" spans="1:1">
      <c r="A411" s="25"/>
    </row>
    <row r="412" spans="1:1">
      <c r="A412" s="25"/>
    </row>
    <row r="413" spans="1:1">
      <c r="A413" s="25"/>
    </row>
    <row r="414" spans="1:1">
      <c r="A414" s="25"/>
    </row>
    <row r="415" spans="1:1">
      <c r="A415" s="25"/>
    </row>
    <row r="416" spans="1:1">
      <c r="A416" s="25"/>
    </row>
    <row r="417" spans="1:1">
      <c r="A417" s="25"/>
    </row>
    <row r="418" spans="1:1">
      <c r="A418" s="25"/>
    </row>
    <row r="419" spans="1:1">
      <c r="A419" s="25"/>
    </row>
    <row r="420" spans="1:1">
      <c r="A420" s="25"/>
    </row>
    <row r="421" spans="1:1">
      <c r="A421" s="25"/>
    </row>
    <row r="422" spans="1:1">
      <c r="A422" s="25"/>
    </row>
    <row r="423" spans="1:1">
      <c r="A423" s="25"/>
    </row>
    <row r="424" spans="1:1">
      <c r="A424" s="25"/>
    </row>
    <row r="425" spans="1:1">
      <c r="A425" s="25"/>
    </row>
    <row r="426" spans="1:1">
      <c r="A426" s="25"/>
    </row>
    <row r="427" spans="1:1">
      <c r="A427" s="25"/>
    </row>
    <row r="428" spans="1:1">
      <c r="A428" s="25"/>
    </row>
    <row r="429" spans="1:1">
      <c r="A429" s="25"/>
    </row>
    <row r="430" spans="1:1">
      <c r="A430" s="25"/>
    </row>
    <row r="431" spans="1:1">
      <c r="A431" s="25"/>
    </row>
    <row r="432" spans="1:1">
      <c r="A432" s="25"/>
    </row>
    <row r="433" spans="1:1">
      <c r="A433" s="25"/>
    </row>
    <row r="434" spans="1:1">
      <c r="A434" s="25"/>
    </row>
    <row r="435" spans="1:1">
      <c r="A435" s="25"/>
    </row>
    <row r="436" spans="1:1">
      <c r="A436" s="25"/>
    </row>
    <row r="437" spans="1:1">
      <c r="A437" s="25"/>
    </row>
    <row r="438" spans="1:1">
      <c r="A438" s="25"/>
    </row>
    <row r="439" spans="1:1">
      <c r="A439" s="25"/>
    </row>
    <row r="440" spans="1:1">
      <c r="A440" s="25"/>
    </row>
    <row r="441" spans="1:1">
      <c r="A441" s="25"/>
    </row>
    <row r="442" spans="1:1">
      <c r="A442" s="25"/>
    </row>
    <row r="443" spans="1:1">
      <c r="A443" s="25"/>
    </row>
    <row r="444" spans="1:1">
      <c r="A444" s="25"/>
    </row>
    <row r="445" spans="1:1">
      <c r="A445" s="25"/>
    </row>
    <row r="446" spans="1:1">
      <c r="A446" s="25"/>
    </row>
    <row r="447" spans="1:1">
      <c r="A447" s="25"/>
    </row>
    <row r="448" spans="1:1">
      <c r="A448" s="25"/>
    </row>
    <row r="449" spans="1:1">
      <c r="A449" s="25"/>
    </row>
    <row r="450" spans="1:1">
      <c r="A450" s="25"/>
    </row>
    <row r="451" spans="1:1">
      <c r="A451" s="25"/>
    </row>
    <row r="452" spans="1:1">
      <c r="A452" s="25"/>
    </row>
    <row r="453" spans="1:1">
      <c r="A453" s="25"/>
    </row>
    <row r="454" spans="1:1">
      <c r="A454" s="25"/>
    </row>
    <row r="455" spans="1:1">
      <c r="A455" s="25"/>
    </row>
    <row r="456" spans="1:1">
      <c r="A456" s="25"/>
    </row>
    <row r="457" spans="1:1">
      <c r="A457" s="25"/>
    </row>
    <row r="458" spans="1:1">
      <c r="A458" s="25"/>
    </row>
    <row r="459" spans="1:1">
      <c r="A459" s="25"/>
    </row>
    <row r="460" spans="1:1">
      <c r="A460" s="25"/>
    </row>
    <row r="461" spans="1:1">
      <c r="A461" s="25"/>
    </row>
    <row r="462" spans="1:1">
      <c r="A462" s="25"/>
    </row>
    <row r="463" spans="1:1">
      <c r="A463" s="25"/>
    </row>
    <row r="464" spans="1:1">
      <c r="A464" s="25"/>
    </row>
    <row r="465" spans="1:1">
      <c r="A465" s="25"/>
    </row>
    <row r="466" spans="1:1">
      <c r="A466" s="25"/>
    </row>
    <row r="467" spans="1:1">
      <c r="A467" s="25"/>
    </row>
    <row r="468" spans="1:1">
      <c r="A468" s="25"/>
    </row>
    <row r="469" spans="1:1">
      <c r="A469" s="25"/>
    </row>
    <row r="470" spans="1:1">
      <c r="A470" s="25"/>
    </row>
    <row r="471" spans="1:1">
      <c r="A471" s="25"/>
    </row>
    <row r="472" spans="1:1">
      <c r="A472" s="25"/>
    </row>
    <row r="473" spans="1:1">
      <c r="A473" s="25"/>
    </row>
    <row r="474" spans="1:1">
      <c r="A474" s="25"/>
    </row>
    <row r="475" spans="1:1">
      <c r="A475" s="25"/>
    </row>
    <row r="476" spans="1:1">
      <c r="A476" s="25"/>
    </row>
    <row r="477" spans="1:1">
      <c r="A477" s="25"/>
    </row>
    <row r="478" spans="1:1">
      <c r="A478" s="25"/>
    </row>
    <row r="479" spans="1:1">
      <c r="A479" s="25"/>
    </row>
    <row r="480" spans="1:1">
      <c r="A480" s="25"/>
    </row>
    <row r="481" spans="1:1">
      <c r="A481" s="25"/>
    </row>
    <row r="482" spans="1:1">
      <c r="A482" s="25"/>
    </row>
    <row r="483" spans="1:1">
      <c r="A483" s="25"/>
    </row>
    <row r="484" spans="1:1">
      <c r="A484" s="25"/>
    </row>
    <row r="485" spans="1:1">
      <c r="A485" s="25"/>
    </row>
    <row r="486" spans="1:1">
      <c r="A486" s="25"/>
    </row>
    <row r="487" spans="1:1">
      <c r="A487" s="25"/>
    </row>
    <row r="488" spans="1:1">
      <c r="A488" s="25"/>
    </row>
    <row r="489" spans="1:1">
      <c r="A489" s="25"/>
    </row>
    <row r="490" spans="1:1">
      <c r="A490" s="25"/>
    </row>
    <row r="491" spans="1:1">
      <c r="A491" s="25"/>
    </row>
    <row r="492" spans="1:1">
      <c r="A492" s="25"/>
    </row>
    <row r="493" spans="1:1">
      <c r="A493" s="25"/>
    </row>
    <row r="494" spans="1:1">
      <c r="A494" s="25"/>
    </row>
    <row r="495" spans="1:1">
      <c r="A495" s="25"/>
    </row>
    <row r="496" spans="1:1">
      <c r="A496" s="25"/>
    </row>
    <row r="497" spans="1:1">
      <c r="A497" s="25"/>
    </row>
    <row r="498" spans="1:1">
      <c r="A498" s="25"/>
    </row>
    <row r="499" spans="1:1">
      <c r="A499" s="25"/>
    </row>
    <row r="500" spans="1:1">
      <c r="A500" s="25"/>
    </row>
    <row r="501" spans="1:1">
      <c r="A501" s="25"/>
    </row>
    <row r="502" spans="1:1">
      <c r="A502" s="25"/>
    </row>
    <row r="503" spans="1:1">
      <c r="A503" s="25"/>
    </row>
    <row r="504" spans="1:1">
      <c r="A504" s="25"/>
    </row>
    <row r="505" spans="1:1">
      <c r="A505" s="25"/>
    </row>
    <row r="506" spans="1:1">
      <c r="A506" s="25"/>
    </row>
    <row r="507" spans="1:1">
      <c r="A507" s="25"/>
    </row>
    <row r="508" spans="1:1">
      <c r="A508" s="25"/>
    </row>
    <row r="509" spans="1:1">
      <c r="A509" s="25"/>
    </row>
    <row r="510" spans="1:1">
      <c r="A510" s="25"/>
    </row>
    <row r="511" spans="1:1">
      <c r="A511" s="25"/>
    </row>
    <row r="512" spans="1:1">
      <c r="A512" s="25"/>
    </row>
    <row r="513" spans="1:1">
      <c r="A513" s="25"/>
    </row>
    <row r="514" spans="1:1">
      <c r="A514" s="25"/>
    </row>
    <row r="515" spans="1:1">
      <c r="A515" s="25"/>
    </row>
    <row r="516" spans="1:1">
      <c r="A516" s="25"/>
    </row>
    <row r="517" spans="1:1">
      <c r="A517" s="25"/>
    </row>
    <row r="518" spans="1:1">
      <c r="A518" s="25"/>
    </row>
    <row r="519" spans="1:1">
      <c r="A519" s="25"/>
    </row>
    <row r="520" spans="1:1">
      <c r="A520" s="25"/>
    </row>
    <row r="521" spans="1:1">
      <c r="A521" s="25"/>
    </row>
    <row r="522" spans="1:1">
      <c r="A522" s="25"/>
    </row>
    <row r="523" spans="1:1">
      <c r="A523" s="25"/>
    </row>
    <row r="524" spans="1:1">
      <c r="A524" s="25"/>
    </row>
    <row r="525" spans="1:1">
      <c r="A525" s="25"/>
    </row>
    <row r="526" spans="1:1">
      <c r="A526" s="25"/>
    </row>
    <row r="527" spans="1:1">
      <c r="A527" s="25"/>
    </row>
    <row r="528" spans="1:1">
      <c r="A528" s="25"/>
    </row>
    <row r="529" spans="1:1">
      <c r="A529" s="25"/>
    </row>
    <row r="530" spans="1:1">
      <c r="A530" s="25"/>
    </row>
    <row r="531" spans="1:1">
      <c r="A531" s="25"/>
    </row>
    <row r="532" spans="1:1">
      <c r="A532" s="25"/>
    </row>
    <row r="533" spans="1:1">
      <c r="A533" s="25"/>
    </row>
    <row r="534" spans="1:1">
      <c r="A534" s="25"/>
    </row>
    <row r="535" spans="1:1">
      <c r="A535" s="25"/>
    </row>
    <row r="536" spans="1:1">
      <c r="A536" s="25"/>
    </row>
    <row r="537" spans="1:1">
      <c r="A537" s="25"/>
    </row>
    <row r="538" spans="1:1">
      <c r="A538" s="25"/>
    </row>
    <row r="539" spans="1:1">
      <c r="A539" s="25"/>
    </row>
    <row r="540" spans="1:1">
      <c r="A540" s="25"/>
    </row>
    <row r="541" spans="1:1">
      <c r="A541" s="25"/>
    </row>
    <row r="542" spans="1:1">
      <c r="A542" s="25"/>
    </row>
    <row r="543" spans="1:1">
      <c r="A543" s="25"/>
    </row>
    <row r="544" spans="1:1">
      <c r="A544" s="25"/>
    </row>
    <row r="545" spans="1:1">
      <c r="A545" s="25"/>
    </row>
    <row r="546" spans="1:1">
      <c r="A546" s="25"/>
    </row>
    <row r="547" spans="1:1">
      <c r="A547" s="25"/>
    </row>
    <row r="548" spans="1:1">
      <c r="A548" s="25"/>
    </row>
    <row r="549" spans="1:1">
      <c r="A549" s="25"/>
    </row>
    <row r="550" spans="1:1">
      <c r="A550" s="25"/>
    </row>
    <row r="551" spans="1:1">
      <c r="A551" s="25"/>
    </row>
    <row r="552" spans="1:1">
      <c r="A552" s="25"/>
    </row>
    <row r="553" spans="1:1">
      <c r="A553" s="25"/>
    </row>
    <row r="554" spans="1:1">
      <c r="A554" s="25"/>
    </row>
    <row r="555" spans="1:1">
      <c r="A555" s="25"/>
    </row>
    <row r="556" spans="1:1">
      <c r="A556" s="25"/>
    </row>
    <row r="557" spans="1:1">
      <c r="A557" s="25"/>
    </row>
    <row r="558" spans="1:1">
      <c r="A558" s="25"/>
    </row>
    <row r="559" spans="1:1">
      <c r="A559" s="25"/>
    </row>
    <row r="560" spans="1:1">
      <c r="A560" s="25"/>
    </row>
    <row r="561" spans="1:1">
      <c r="A561" s="25"/>
    </row>
    <row r="562" spans="1:1">
      <c r="A562" s="25"/>
    </row>
    <row r="563" spans="1:1">
      <c r="A563" s="25"/>
    </row>
    <row r="564" spans="1:1">
      <c r="A564" s="25"/>
    </row>
    <row r="565" spans="1:1">
      <c r="A565" s="25"/>
    </row>
    <row r="566" spans="1:1">
      <c r="A566" s="25"/>
    </row>
    <row r="567" spans="1:1">
      <c r="A567" s="25"/>
    </row>
    <row r="568" spans="1:1">
      <c r="A568" s="25"/>
    </row>
    <row r="569" spans="1:1">
      <c r="A569" s="25"/>
    </row>
    <row r="570" spans="1:1">
      <c r="A570" s="25"/>
    </row>
    <row r="571" spans="1:1">
      <c r="A571" s="25"/>
    </row>
    <row r="572" spans="1:1">
      <c r="A572" s="25"/>
    </row>
    <row r="573" spans="1:1">
      <c r="A573" s="25"/>
    </row>
    <row r="574" spans="1:1">
      <c r="A574" s="25"/>
    </row>
    <row r="575" spans="1:1">
      <c r="A575" s="25"/>
    </row>
    <row r="576" spans="1:1">
      <c r="A576" s="25"/>
    </row>
    <row r="577" spans="1:1">
      <c r="A577" s="25"/>
    </row>
    <row r="578" spans="1:1">
      <c r="A578" s="25"/>
    </row>
    <row r="579" spans="1:1">
      <c r="A579" s="25"/>
    </row>
    <row r="580" spans="1:1">
      <c r="A580" s="25"/>
    </row>
    <row r="581" spans="1:1">
      <c r="A581" s="25"/>
    </row>
    <row r="582" spans="1:1">
      <c r="A582" s="25"/>
    </row>
    <row r="583" spans="1:1">
      <c r="A583" s="25"/>
    </row>
    <row r="584" spans="1:1">
      <c r="A584" s="25"/>
    </row>
    <row r="585" spans="1:1">
      <c r="A585" s="25"/>
    </row>
    <row r="586" spans="1:1">
      <c r="A586" s="25"/>
    </row>
    <row r="587" spans="1:1">
      <c r="A587" s="25"/>
    </row>
    <row r="588" spans="1:1">
      <c r="A588" s="25"/>
    </row>
    <row r="589" spans="1:1">
      <c r="A589" s="25"/>
    </row>
    <row r="590" spans="1:1">
      <c r="A590" s="25"/>
    </row>
    <row r="591" spans="1:1">
      <c r="A591" s="25"/>
    </row>
    <row r="592" spans="1:1">
      <c r="A592" s="25"/>
    </row>
    <row r="593" spans="1:1">
      <c r="A593" s="25"/>
    </row>
    <row r="594" spans="1:1">
      <c r="A594" s="25"/>
    </row>
    <row r="595" spans="1:1">
      <c r="A595" s="25"/>
    </row>
    <row r="596" spans="1:1">
      <c r="A596" s="25"/>
    </row>
    <row r="597" spans="1:1">
      <c r="A597" s="25"/>
    </row>
    <row r="598" spans="1:1">
      <c r="A598" s="25"/>
    </row>
    <row r="599" spans="1:1">
      <c r="A599" s="25"/>
    </row>
    <row r="600" spans="1:1">
      <c r="A600" s="25"/>
    </row>
    <row r="601" spans="1:1">
      <c r="A601" s="25"/>
    </row>
    <row r="602" spans="1:1">
      <c r="A602" s="25"/>
    </row>
    <row r="603" spans="1:1">
      <c r="A603" s="25"/>
    </row>
    <row r="604" spans="1:1">
      <c r="A604" s="25"/>
    </row>
    <row r="605" spans="1:1">
      <c r="A605" s="25"/>
    </row>
    <row r="606" spans="1:1">
      <c r="A606" s="25"/>
    </row>
    <row r="607" spans="1:1">
      <c r="A607" s="25"/>
    </row>
    <row r="608" spans="1:1">
      <c r="A608" s="25"/>
    </row>
    <row r="609" spans="1:1">
      <c r="A609" s="25"/>
    </row>
    <row r="610" spans="1:1">
      <c r="A610" s="25"/>
    </row>
    <row r="611" spans="1:1">
      <c r="A611" s="25"/>
    </row>
    <row r="612" spans="1:1">
      <c r="A612" s="25"/>
    </row>
    <row r="613" spans="1:1">
      <c r="A613" s="25"/>
    </row>
    <row r="614" spans="1:1">
      <c r="A614" s="25"/>
    </row>
    <row r="615" spans="1:1">
      <c r="A615" s="25"/>
    </row>
    <row r="616" spans="1:1">
      <c r="A616" s="25"/>
    </row>
    <row r="617" spans="1:1">
      <c r="A617" s="25"/>
    </row>
    <row r="618" spans="1:1">
      <c r="A618" s="25"/>
    </row>
    <row r="619" spans="1:1">
      <c r="A619" s="25"/>
    </row>
    <row r="620" spans="1:1">
      <c r="A620" s="25"/>
    </row>
    <row r="621" spans="1:1">
      <c r="A621" s="25"/>
    </row>
    <row r="622" spans="1:1">
      <c r="A622" s="25"/>
    </row>
    <row r="623" spans="1:1">
      <c r="A623" s="25"/>
    </row>
    <row r="624" spans="1:1">
      <c r="A624" s="25"/>
    </row>
    <row r="625" spans="1:1">
      <c r="A625" s="25"/>
    </row>
    <row r="626" spans="1:1">
      <c r="A626" s="25"/>
    </row>
    <row r="627" spans="1:1">
      <c r="A627" s="25"/>
    </row>
    <row r="628" spans="1:1">
      <c r="A628" s="25"/>
    </row>
    <row r="629" spans="1:1">
      <c r="A629" s="25"/>
    </row>
    <row r="630" spans="1:1">
      <c r="A630" s="25"/>
    </row>
    <row r="631" spans="1:1">
      <c r="A631" s="25"/>
    </row>
    <row r="632" spans="1:1">
      <c r="A632" s="25"/>
    </row>
    <row r="633" spans="1:1">
      <c r="A633" s="25"/>
    </row>
    <row r="634" spans="1:1">
      <c r="A634" s="25"/>
    </row>
    <row r="635" spans="1:1">
      <c r="A635" s="25"/>
    </row>
    <row r="636" spans="1:1">
      <c r="A636" s="25"/>
    </row>
    <row r="637" spans="1:1">
      <c r="A637" s="25"/>
    </row>
    <row r="638" spans="1:1">
      <c r="A638" s="25"/>
    </row>
    <row r="639" spans="1:1">
      <c r="A639" s="25"/>
    </row>
    <row r="640" spans="1:1">
      <c r="A640" s="25"/>
    </row>
    <row r="641" spans="1:1">
      <c r="A641" s="25"/>
    </row>
    <row r="642" spans="1:1">
      <c r="A642" s="25"/>
    </row>
    <row r="643" spans="1:1">
      <c r="A643" s="25"/>
    </row>
    <row r="644" spans="1:1">
      <c r="A644" s="25"/>
    </row>
    <row r="645" spans="1:1">
      <c r="A645" s="25"/>
    </row>
    <row r="646" spans="1:1">
      <c r="A646" s="25"/>
    </row>
    <row r="647" spans="1:1">
      <c r="A647" s="25"/>
    </row>
    <row r="648" spans="1:1">
      <c r="A648" s="25"/>
    </row>
    <row r="649" spans="1:1">
      <c r="A649" s="25"/>
    </row>
    <row r="650" spans="1:1">
      <c r="A650" s="25"/>
    </row>
    <row r="651" spans="1:1">
      <c r="A651" s="25"/>
    </row>
    <row r="652" spans="1:1">
      <c r="A652" s="25"/>
    </row>
    <row r="653" spans="1:1">
      <c r="A653" s="25"/>
    </row>
    <row r="654" spans="1:1">
      <c r="A654" s="25"/>
    </row>
    <row r="655" spans="1:1">
      <c r="A655" s="25"/>
    </row>
    <row r="656" spans="1:1">
      <c r="A656" s="25"/>
    </row>
    <row r="657" spans="1:1">
      <c r="A657" s="25"/>
    </row>
    <row r="658" spans="1:1">
      <c r="A658" s="25"/>
    </row>
    <row r="659" spans="1:1">
      <c r="A659" s="25"/>
    </row>
    <row r="660" spans="1:1">
      <c r="A660" s="25"/>
    </row>
    <row r="661" spans="1:1">
      <c r="A661" s="25"/>
    </row>
    <row r="662" spans="1:1">
      <c r="A662" s="25"/>
    </row>
    <row r="663" spans="1:1">
      <c r="A663" s="25"/>
    </row>
    <row r="664" spans="1:1">
      <c r="A664" s="25"/>
    </row>
    <row r="665" spans="1:1">
      <c r="A665" s="25"/>
    </row>
    <row r="666" spans="1:1">
      <c r="A666" s="25"/>
    </row>
    <row r="667" spans="1:1">
      <c r="A667" s="25"/>
    </row>
    <row r="668" spans="1:1">
      <c r="A668" s="25"/>
    </row>
    <row r="669" spans="1:1">
      <c r="A669" s="25"/>
    </row>
    <row r="670" spans="1:1">
      <c r="A670" s="25"/>
    </row>
    <row r="671" spans="1:1">
      <c r="A671" s="25"/>
    </row>
    <row r="672" spans="1:1">
      <c r="A672" s="25"/>
    </row>
    <row r="673" spans="1:1">
      <c r="A673" s="25"/>
    </row>
    <row r="674" spans="1:1">
      <c r="A674" s="25"/>
    </row>
    <row r="675" spans="1:1">
      <c r="A675" s="25"/>
    </row>
    <row r="676" spans="1:1">
      <c r="A676" s="25"/>
    </row>
    <row r="677" spans="1:1">
      <c r="A677" s="25"/>
    </row>
    <row r="678" spans="1:1">
      <c r="A678" s="25"/>
    </row>
    <row r="679" spans="1:1">
      <c r="A679" s="25"/>
    </row>
    <row r="680" spans="1:1">
      <c r="A680" s="25"/>
    </row>
    <row r="681" spans="1:1">
      <c r="A681" s="25"/>
    </row>
    <row r="682" spans="1:1">
      <c r="A682" s="25"/>
    </row>
    <row r="683" spans="1:1">
      <c r="A683" s="25"/>
    </row>
    <row r="684" spans="1:1">
      <c r="A684" s="25"/>
    </row>
    <row r="685" spans="1:1">
      <c r="A685" s="25"/>
    </row>
    <row r="686" spans="1:1">
      <c r="A686" s="25"/>
    </row>
    <row r="687" spans="1:1">
      <c r="A687" s="25"/>
    </row>
    <row r="688" spans="1:1">
      <c r="A688" s="25"/>
    </row>
    <row r="689" spans="1:1">
      <c r="A689" s="25"/>
    </row>
    <row r="690" spans="1:1">
      <c r="A690" s="25"/>
    </row>
    <row r="691" spans="1:1">
      <c r="A691" s="25"/>
    </row>
    <row r="692" spans="1:1">
      <c r="A692" s="25"/>
    </row>
    <row r="693" spans="1:1">
      <c r="A693" s="25"/>
    </row>
    <row r="694" spans="1:1">
      <c r="A694" s="25"/>
    </row>
    <row r="695" spans="1:1">
      <c r="A695" s="25"/>
    </row>
    <row r="696" spans="1:1">
      <c r="A696" s="25"/>
    </row>
    <row r="697" spans="1:1">
      <c r="A697" s="25"/>
    </row>
    <row r="698" spans="1:1">
      <c r="A698" s="25"/>
    </row>
    <row r="699" spans="1:1">
      <c r="A699" s="25"/>
    </row>
    <row r="700" spans="1:1">
      <c r="A700" s="25"/>
    </row>
    <row r="701" spans="1:1">
      <c r="A701" s="25"/>
    </row>
    <row r="702" spans="1:1">
      <c r="A702" s="25"/>
    </row>
    <row r="703" spans="1:1">
      <c r="A703" s="25"/>
    </row>
    <row r="704" spans="1:1">
      <c r="A704" s="25"/>
    </row>
    <row r="705" spans="1:1">
      <c r="A705" s="25"/>
    </row>
    <row r="706" spans="1:1">
      <c r="A706" s="25"/>
    </row>
    <row r="707" spans="1:1">
      <c r="A707" s="25"/>
    </row>
    <row r="708" spans="1:1">
      <c r="A708" s="25"/>
    </row>
    <row r="709" spans="1:1">
      <c r="A709" s="25"/>
    </row>
    <row r="710" spans="1:1">
      <c r="A710" s="25"/>
    </row>
    <row r="711" spans="1:1">
      <c r="A711" s="25"/>
    </row>
    <row r="712" spans="1:1">
      <c r="A712" s="25"/>
    </row>
    <row r="713" spans="1:1">
      <c r="A713" s="25"/>
    </row>
    <row r="714" spans="1:1">
      <c r="A714" s="25"/>
    </row>
    <row r="715" spans="1:1">
      <c r="A715" s="25"/>
    </row>
    <row r="716" spans="1:1">
      <c r="A716" s="25"/>
    </row>
    <row r="717" spans="1:1">
      <c r="A717" s="25"/>
    </row>
    <row r="718" spans="1:1">
      <c r="A718" s="25"/>
    </row>
    <row r="719" spans="1:1">
      <c r="A719" s="25"/>
    </row>
    <row r="720" spans="1:1">
      <c r="A720" s="25"/>
    </row>
    <row r="721" spans="1:1">
      <c r="A721" s="25"/>
    </row>
    <row r="722" spans="1:1">
      <c r="A722" s="25"/>
    </row>
    <row r="723" spans="1:1">
      <c r="A723" s="25"/>
    </row>
    <row r="724" spans="1:1">
      <c r="A724" s="25"/>
    </row>
    <row r="725" spans="1:1">
      <c r="A725" s="25"/>
    </row>
    <row r="726" spans="1:1">
      <c r="A726" s="25"/>
    </row>
    <row r="727" spans="1:1">
      <c r="A727" s="25"/>
    </row>
    <row r="728" spans="1:1">
      <c r="A728" s="25"/>
    </row>
    <row r="729" spans="1:1">
      <c r="A729" s="25"/>
    </row>
    <row r="730" spans="1:1">
      <c r="A730" s="25"/>
    </row>
    <row r="731" spans="1:1">
      <c r="A731" s="25"/>
    </row>
    <row r="732" spans="1:1">
      <c r="A732" s="25"/>
    </row>
    <row r="733" spans="1:1">
      <c r="A733" s="25"/>
    </row>
    <row r="734" spans="1:1">
      <c r="A734" s="25"/>
    </row>
    <row r="735" spans="1:1">
      <c r="A735" s="25"/>
    </row>
    <row r="736" spans="1:1">
      <c r="A736" s="25"/>
    </row>
    <row r="737" spans="1:1">
      <c r="A737" s="25"/>
    </row>
    <row r="738" spans="1:1">
      <c r="A738" s="25"/>
    </row>
    <row r="739" spans="1:1">
      <c r="A739" s="25"/>
    </row>
    <row r="740" spans="1:1">
      <c r="A740" s="25"/>
    </row>
    <row r="741" spans="1:1">
      <c r="A741" s="25"/>
    </row>
    <row r="742" spans="1:1">
      <c r="A742" s="25"/>
    </row>
    <row r="743" spans="1:1">
      <c r="A743" s="25"/>
    </row>
    <row r="744" spans="1:1">
      <c r="A744" s="25"/>
    </row>
    <row r="745" spans="1:1">
      <c r="A745" s="25"/>
    </row>
    <row r="746" spans="1:1">
      <c r="A746" s="25"/>
    </row>
    <row r="747" spans="1:1">
      <c r="A747" s="25"/>
    </row>
    <row r="748" spans="1:1">
      <c r="A748" s="25"/>
    </row>
    <row r="749" spans="1:1">
      <c r="A749" s="25"/>
    </row>
    <row r="750" spans="1:1">
      <c r="A750" s="25"/>
    </row>
    <row r="751" spans="1:1">
      <c r="A751" s="25"/>
    </row>
    <row r="752" spans="1:1">
      <c r="A752" s="25"/>
    </row>
    <row r="753" spans="1:1">
      <c r="A753" s="25"/>
    </row>
    <row r="754" spans="1:1">
      <c r="A754" s="25"/>
    </row>
    <row r="755" spans="1:1">
      <c r="A755" s="25"/>
    </row>
    <row r="756" spans="1:1">
      <c r="A756" s="25"/>
    </row>
    <row r="757" spans="1:1">
      <c r="A757" s="25"/>
    </row>
    <row r="758" spans="1:1">
      <c r="A758" s="25"/>
    </row>
    <row r="759" spans="1:1">
      <c r="A759" s="25"/>
    </row>
    <row r="760" spans="1:1">
      <c r="A760" s="25"/>
    </row>
    <row r="761" spans="1:1">
      <c r="A761" s="25"/>
    </row>
    <row r="762" spans="1:1">
      <c r="A762" s="25"/>
    </row>
    <row r="763" spans="1:1">
      <c r="A763" s="25"/>
    </row>
    <row r="764" spans="1:1">
      <c r="A764" s="25"/>
    </row>
    <row r="765" spans="1:1">
      <c r="A765" s="25"/>
    </row>
    <row r="766" spans="1:1">
      <c r="A766" s="25"/>
    </row>
    <row r="767" spans="1:1">
      <c r="A767" s="25"/>
    </row>
    <row r="768" spans="1:1">
      <c r="A768" s="25"/>
    </row>
    <row r="769" spans="1:1">
      <c r="A769" s="25"/>
    </row>
    <row r="770" spans="1:1">
      <c r="A770" s="25"/>
    </row>
    <row r="771" spans="1:1">
      <c r="A771" s="25"/>
    </row>
    <row r="772" spans="1:1">
      <c r="A772" s="25"/>
    </row>
    <row r="773" spans="1:1">
      <c r="A773" s="25"/>
    </row>
    <row r="774" spans="1:1">
      <c r="A774" s="25"/>
    </row>
    <row r="775" spans="1:1">
      <c r="A775" s="25"/>
    </row>
    <row r="776" spans="1:1">
      <c r="A776" s="25"/>
    </row>
    <row r="777" spans="1:1">
      <c r="A777" s="25"/>
    </row>
    <row r="778" spans="1:1">
      <c r="A778" s="25"/>
    </row>
    <row r="779" spans="1:1">
      <c r="A779" s="25"/>
    </row>
    <row r="780" spans="1:1">
      <c r="A780" s="25"/>
    </row>
    <row r="781" spans="1:1">
      <c r="A781" s="25"/>
    </row>
    <row r="782" spans="1:1">
      <c r="A782" s="25"/>
    </row>
    <row r="783" spans="1:1">
      <c r="A783" s="25"/>
    </row>
    <row r="784" spans="1:1">
      <c r="A784" s="25"/>
    </row>
    <row r="785" spans="1:1">
      <c r="A785" s="25"/>
    </row>
    <row r="786" spans="1:1">
      <c r="A786" s="25"/>
    </row>
    <row r="787" spans="1:1">
      <c r="A787" s="25"/>
    </row>
    <row r="788" spans="1:1">
      <c r="A788" s="25"/>
    </row>
    <row r="789" spans="1:1">
      <c r="A789" s="25"/>
    </row>
    <row r="790" spans="1:1">
      <c r="A790" s="25"/>
    </row>
    <row r="791" spans="1:1">
      <c r="A791" s="25"/>
    </row>
    <row r="792" spans="1:1">
      <c r="A792" s="25"/>
    </row>
    <row r="793" spans="1:1">
      <c r="A793" s="25"/>
    </row>
    <row r="794" spans="1:1">
      <c r="A794" s="25"/>
    </row>
    <row r="795" spans="1:1">
      <c r="A795" s="25"/>
    </row>
    <row r="796" spans="1:1">
      <c r="A796" s="25"/>
    </row>
    <row r="797" spans="1:1">
      <c r="A797" s="25"/>
    </row>
    <row r="798" spans="1:1">
      <c r="A798" s="25"/>
    </row>
    <row r="799" spans="1:1">
      <c r="A799" s="25"/>
    </row>
    <row r="800" spans="1:1">
      <c r="A800" s="25"/>
    </row>
    <row r="801" spans="1:1">
      <c r="A801" s="25"/>
    </row>
    <row r="802" spans="1:1">
      <c r="A802" s="25"/>
    </row>
    <row r="803" spans="1:1">
      <c r="A803" s="25"/>
    </row>
    <row r="804" spans="1:1">
      <c r="A804" s="25"/>
    </row>
    <row r="805" spans="1:1">
      <c r="A805" s="25"/>
    </row>
    <row r="806" spans="1:1">
      <c r="A806" s="25"/>
    </row>
    <row r="807" spans="1:1">
      <c r="A807" s="25"/>
    </row>
    <row r="808" spans="1:1">
      <c r="A808" s="25"/>
    </row>
    <row r="809" spans="1:1">
      <c r="A809" s="25"/>
    </row>
    <row r="810" spans="1:1">
      <c r="A810" s="25"/>
    </row>
    <row r="811" spans="1:1">
      <c r="A811" s="25"/>
    </row>
    <row r="812" spans="1:1">
      <c r="A812" s="25"/>
    </row>
    <row r="813" spans="1:1">
      <c r="A813" s="25"/>
    </row>
    <row r="814" spans="1:1">
      <c r="A814" s="25"/>
    </row>
    <row r="815" spans="1:1">
      <c r="A815" s="25"/>
    </row>
    <row r="816" spans="1:1">
      <c r="A816" s="25"/>
    </row>
    <row r="817" spans="1:1">
      <c r="A817" s="25"/>
    </row>
    <row r="818" spans="1:1">
      <c r="A818" s="25"/>
    </row>
    <row r="819" spans="1:1">
      <c r="A819" s="25"/>
    </row>
    <row r="820" spans="1:1">
      <c r="A820" s="25"/>
    </row>
    <row r="821" spans="1:1">
      <c r="A821" s="25"/>
    </row>
    <row r="822" spans="1:1">
      <c r="A822" s="25"/>
    </row>
    <row r="823" spans="1:1">
      <c r="A823" s="25"/>
    </row>
    <row r="824" spans="1:1">
      <c r="A824" s="25"/>
    </row>
    <row r="825" spans="1:1">
      <c r="A825" s="25"/>
    </row>
    <row r="826" spans="1:1">
      <c r="A826" s="25"/>
    </row>
    <row r="827" spans="1:1">
      <c r="A827" s="25"/>
    </row>
    <row r="828" spans="1:1">
      <c r="A828" s="25"/>
    </row>
    <row r="829" spans="1:1">
      <c r="A829" s="25"/>
    </row>
    <row r="830" spans="1:1">
      <c r="A830" s="25"/>
    </row>
    <row r="831" spans="1:1">
      <c r="A831" s="25"/>
    </row>
    <row r="832" spans="1:1">
      <c r="A832" s="25"/>
    </row>
    <row r="833" spans="1:1">
      <c r="A833" s="25"/>
    </row>
    <row r="834" spans="1:1">
      <c r="A834" s="25"/>
    </row>
    <row r="835" spans="1:1">
      <c r="A835" s="25"/>
    </row>
    <row r="836" spans="1:1">
      <c r="A836" s="25"/>
    </row>
    <row r="837" spans="1:1">
      <c r="A837" s="25"/>
    </row>
    <row r="838" spans="1:1">
      <c r="A838" s="25"/>
    </row>
    <row r="839" spans="1:1">
      <c r="A839" s="25"/>
    </row>
    <row r="840" spans="1:1">
      <c r="A840" s="25"/>
    </row>
    <row r="841" spans="1:1">
      <c r="A841" s="25"/>
    </row>
    <row r="842" spans="1:1">
      <c r="A842" s="25"/>
    </row>
    <row r="843" spans="1:1">
      <c r="A843" s="25"/>
    </row>
    <row r="844" spans="1:1">
      <c r="A844" s="25"/>
    </row>
    <row r="845" spans="1:1">
      <c r="A845" s="25"/>
    </row>
    <row r="846" spans="1:1">
      <c r="A846" s="25"/>
    </row>
    <row r="847" spans="1:1">
      <c r="A847" s="25"/>
    </row>
    <row r="848" spans="1:1">
      <c r="A848" s="25"/>
    </row>
    <row r="849" spans="1:1">
      <c r="A849" s="25"/>
    </row>
    <row r="850" spans="1:1">
      <c r="A850" s="25"/>
    </row>
    <row r="851" spans="1:1">
      <c r="A851" s="25"/>
    </row>
    <row r="852" spans="1:1">
      <c r="A852" s="25"/>
    </row>
    <row r="853" spans="1:1">
      <c r="A853" s="25"/>
    </row>
    <row r="854" spans="1:1">
      <c r="A854" s="25"/>
    </row>
    <row r="855" spans="1:1">
      <c r="A855" s="25"/>
    </row>
    <row r="856" spans="1:1">
      <c r="A856" s="25"/>
    </row>
    <row r="857" spans="1:1">
      <c r="A857" s="25"/>
    </row>
    <row r="858" spans="1:1">
      <c r="A858" s="25"/>
    </row>
    <row r="859" spans="1:1">
      <c r="A859" s="25"/>
    </row>
    <row r="860" spans="1:1">
      <c r="A860" s="25"/>
    </row>
    <row r="861" spans="1:1">
      <c r="A861" s="25"/>
    </row>
    <row r="862" spans="1:1">
      <c r="A862" s="25"/>
    </row>
    <row r="863" spans="1:1">
      <c r="A863" s="25"/>
    </row>
    <row r="864" spans="1:1">
      <c r="A864" s="25"/>
    </row>
    <row r="865" spans="1:1">
      <c r="A865" s="25"/>
    </row>
    <row r="866" spans="1:1">
      <c r="A866" s="25"/>
    </row>
    <row r="867" spans="1:1">
      <c r="A867" s="25"/>
    </row>
    <row r="868" spans="1:1">
      <c r="A868" s="25"/>
    </row>
    <row r="869" spans="1:1">
      <c r="A869" s="25"/>
    </row>
    <row r="870" spans="1:1">
      <c r="A870" s="25"/>
    </row>
    <row r="871" spans="1:1">
      <c r="A871" s="25"/>
    </row>
    <row r="872" spans="1:1">
      <c r="A872" s="25"/>
    </row>
    <row r="873" spans="1:1">
      <c r="A873" s="25"/>
    </row>
    <row r="874" spans="1:1">
      <c r="A874" s="25"/>
    </row>
    <row r="875" spans="1:1">
      <c r="A875" s="25"/>
    </row>
    <row r="876" spans="1:1">
      <c r="A876" s="25"/>
    </row>
    <row r="877" spans="1:1">
      <c r="A877" s="25"/>
    </row>
    <row r="878" spans="1:1">
      <c r="A878" s="25"/>
    </row>
    <row r="879" spans="1:1">
      <c r="A879" s="25"/>
    </row>
    <row r="880" spans="1:1">
      <c r="A880" s="25"/>
    </row>
    <row r="881" spans="1:1">
      <c r="A881" s="25"/>
    </row>
    <row r="882" spans="1:1">
      <c r="A882" s="25"/>
    </row>
    <row r="883" spans="1:1">
      <c r="A883" s="25"/>
    </row>
    <row r="884" spans="1:1">
      <c r="A884" s="25"/>
    </row>
    <row r="885" spans="1:1">
      <c r="A885" s="25"/>
    </row>
    <row r="886" spans="1:1">
      <c r="A886" s="25"/>
    </row>
    <row r="887" spans="1:1">
      <c r="A887" s="25"/>
    </row>
    <row r="888" spans="1:1">
      <c r="A888" s="25"/>
    </row>
    <row r="889" spans="1:1">
      <c r="A889" s="25"/>
    </row>
    <row r="890" spans="1:1">
      <c r="A890" s="25"/>
    </row>
    <row r="891" spans="1:1">
      <c r="A891" s="25"/>
    </row>
    <row r="892" spans="1:1">
      <c r="A892" s="25"/>
    </row>
    <row r="893" spans="1:1">
      <c r="A893" s="25"/>
    </row>
    <row r="894" spans="1:1">
      <c r="A894" s="25"/>
    </row>
    <row r="895" spans="1:1">
      <c r="A895" s="25"/>
    </row>
    <row r="896" spans="1:1">
      <c r="A896" s="25"/>
    </row>
    <row r="897" spans="1:1">
      <c r="A897" s="25"/>
    </row>
    <row r="898" spans="1:1">
      <c r="A898" s="25"/>
    </row>
    <row r="899" spans="1:1">
      <c r="A899" s="25"/>
    </row>
    <row r="900" spans="1:1">
      <c r="A900" s="25"/>
    </row>
    <row r="901" spans="1:1">
      <c r="A901" s="25"/>
    </row>
    <row r="902" spans="1:1">
      <c r="A902" s="25"/>
    </row>
    <row r="903" spans="1:1">
      <c r="A903" s="25"/>
    </row>
    <row r="904" spans="1:1">
      <c r="A904" s="25"/>
    </row>
    <row r="905" spans="1:1">
      <c r="A905" s="25"/>
    </row>
    <row r="906" spans="1:1">
      <c r="A906" s="25"/>
    </row>
    <row r="907" spans="1:1">
      <c r="A907" s="25"/>
    </row>
    <row r="908" spans="1:1">
      <c r="A908" s="25"/>
    </row>
    <row r="909" spans="1:1">
      <c r="A909" s="25"/>
    </row>
    <row r="910" spans="1:1">
      <c r="A910" s="25"/>
    </row>
    <row r="911" spans="1:1">
      <c r="A911" s="25"/>
    </row>
    <row r="912" spans="1:1">
      <c r="A912" s="25"/>
    </row>
    <row r="913" spans="1:1">
      <c r="A913" s="25"/>
    </row>
    <row r="914" spans="1:1">
      <c r="A914" s="25"/>
    </row>
    <row r="915" spans="1:1">
      <c r="A915" s="25"/>
    </row>
    <row r="916" spans="1:1">
      <c r="A916" s="25"/>
    </row>
    <row r="917" spans="1:1">
      <c r="A917" s="25"/>
    </row>
    <row r="918" spans="1:1">
      <c r="A918" s="25"/>
    </row>
    <row r="919" spans="1:1">
      <c r="A919" s="25"/>
    </row>
    <row r="920" spans="1:1">
      <c r="A920" s="25"/>
    </row>
    <row r="921" spans="1:1">
      <c r="A921" s="25"/>
    </row>
    <row r="922" spans="1:1">
      <c r="A922" s="25"/>
    </row>
    <row r="923" spans="1:1">
      <c r="A923" s="25"/>
    </row>
    <row r="924" spans="1:1">
      <c r="A924" s="25"/>
    </row>
    <row r="925" spans="1:1">
      <c r="A925" s="25"/>
    </row>
    <row r="926" spans="1:1">
      <c r="A926" s="25"/>
    </row>
    <row r="927" spans="1:1">
      <c r="A927" s="25"/>
    </row>
    <row r="928" spans="1:1">
      <c r="A928" s="25"/>
    </row>
    <row r="929" spans="1:1">
      <c r="A929" s="25"/>
    </row>
    <row r="930" spans="1:1">
      <c r="A930" s="25"/>
    </row>
    <row r="931" spans="1:1">
      <c r="A931" s="25"/>
    </row>
    <row r="932" spans="1:1">
      <c r="A932" s="25"/>
    </row>
    <row r="933" spans="1:1">
      <c r="A933" s="25"/>
    </row>
    <row r="934" spans="1:1">
      <c r="A934" s="25"/>
    </row>
    <row r="935" spans="1:1">
      <c r="A935" s="25"/>
    </row>
    <row r="936" spans="1:1">
      <c r="A936" s="25"/>
    </row>
    <row r="937" spans="1:1">
      <c r="A937" s="25"/>
    </row>
    <row r="938" spans="1:1">
      <c r="A938" s="25"/>
    </row>
    <row r="939" spans="1:1">
      <c r="A939" s="25"/>
    </row>
    <row r="940" spans="1:1">
      <c r="A940" s="25"/>
    </row>
    <row r="941" spans="1:1">
      <c r="A941" s="25"/>
    </row>
    <row r="942" spans="1:1">
      <c r="A942" s="25"/>
    </row>
    <row r="943" spans="1:1">
      <c r="A943" s="25"/>
    </row>
    <row r="944" spans="1:1">
      <c r="A944" s="25"/>
    </row>
    <row r="945" spans="1:1">
      <c r="A945" s="25"/>
    </row>
    <row r="946" spans="1:1">
      <c r="A946" s="25"/>
    </row>
    <row r="947" spans="1:1">
      <c r="A947" s="25"/>
    </row>
    <row r="948" spans="1:1">
      <c r="A948" s="25"/>
    </row>
    <row r="949" spans="1:1">
      <c r="A949" s="25"/>
    </row>
    <row r="950" spans="1:1">
      <c r="A950" s="25"/>
    </row>
    <row r="951" spans="1:1">
      <c r="A951" s="25"/>
    </row>
    <row r="952" spans="1:1">
      <c r="A952" s="25"/>
    </row>
    <row r="953" spans="1:1">
      <c r="A953" s="25"/>
    </row>
    <row r="954" spans="1:1">
      <c r="A954" s="25"/>
    </row>
    <row r="955" spans="1:1">
      <c r="A955" s="25"/>
    </row>
    <row r="956" spans="1:1">
      <c r="A956" s="25"/>
    </row>
    <row r="957" spans="1:1">
      <c r="A957" s="25"/>
    </row>
    <row r="958" spans="1:1">
      <c r="A958" s="25"/>
    </row>
    <row r="959" spans="1:1">
      <c r="A959" s="25"/>
    </row>
    <row r="960" spans="1:1">
      <c r="A960" s="25"/>
    </row>
    <row r="961" spans="1:1">
      <c r="A961" s="25"/>
    </row>
    <row r="962" spans="1:1">
      <c r="A962" s="25"/>
    </row>
    <row r="963" spans="1:1">
      <c r="A963" s="25"/>
    </row>
    <row r="964" spans="1:1">
      <c r="A964" s="25"/>
    </row>
    <row r="965" spans="1:1">
      <c r="A965" s="25"/>
    </row>
    <row r="966" spans="1:1">
      <c r="A966" s="25"/>
    </row>
    <row r="967" spans="1:1">
      <c r="A967" s="25"/>
    </row>
    <row r="968" spans="1:1">
      <c r="A968" s="25"/>
    </row>
    <row r="969" spans="1:1">
      <c r="A969" s="25"/>
    </row>
    <row r="970" spans="1:1">
      <c r="A970" s="25"/>
    </row>
    <row r="971" spans="1:1">
      <c r="A971" s="25"/>
    </row>
    <row r="972" spans="1:1">
      <c r="A972" s="25"/>
    </row>
    <row r="973" spans="1:1">
      <c r="A973" s="25"/>
    </row>
    <row r="974" spans="1:1">
      <c r="A974" s="25"/>
    </row>
    <row r="975" spans="1:1">
      <c r="A975" s="25"/>
    </row>
    <row r="976" spans="1:1">
      <c r="A976" s="25"/>
    </row>
    <row r="977" spans="1:1">
      <c r="A977" s="25"/>
    </row>
    <row r="978" spans="1:1">
      <c r="A978" s="25"/>
    </row>
    <row r="979" spans="1:1">
      <c r="A979" s="25"/>
    </row>
    <row r="980" spans="1:1">
      <c r="A980" s="25"/>
    </row>
    <row r="981" spans="1:1">
      <c r="A981" s="25"/>
    </row>
    <row r="982" spans="1:1">
      <c r="A982" s="25"/>
    </row>
    <row r="983" spans="1:1">
      <c r="A983" s="25"/>
    </row>
    <row r="984" spans="1:1">
      <c r="A984" s="25"/>
    </row>
    <row r="985" spans="1:1">
      <c r="A985" s="25"/>
    </row>
    <row r="986" spans="1:1">
      <c r="A986" s="25"/>
    </row>
    <row r="987" spans="1:1">
      <c r="A987" s="25"/>
    </row>
    <row r="988" spans="1:1">
      <c r="A988" s="25"/>
    </row>
    <row r="989" spans="1:1">
      <c r="A989" s="25"/>
    </row>
    <row r="990" spans="1:1">
      <c r="A990" s="25"/>
    </row>
    <row r="991" spans="1:1">
      <c r="A991" s="25"/>
    </row>
    <row r="992" spans="1:1">
      <c r="A992" s="25"/>
    </row>
    <row r="993" spans="1:1">
      <c r="A993" s="25"/>
    </row>
    <row r="994" spans="1:1">
      <c r="A994" s="25"/>
    </row>
    <row r="995" spans="1:1">
      <c r="A995" s="25"/>
    </row>
    <row r="996" spans="1:1">
      <c r="A996" s="25"/>
    </row>
    <row r="997" spans="1:1">
      <c r="A997" s="25"/>
    </row>
    <row r="998" spans="1:1">
      <c r="A998" s="25"/>
    </row>
    <row r="999" spans="1:1">
      <c r="A999" s="25"/>
    </row>
    <row r="1000" spans="1:1">
      <c r="A1000" s="25"/>
    </row>
    <row r="1001" spans="1:1">
      <c r="A1001" s="25"/>
    </row>
    <row r="1002" spans="1:1">
      <c r="A1002" s="25"/>
    </row>
  </sheetData>
  <mergeCells count="5">
    <mergeCell ref="A5:A11"/>
    <mergeCell ref="A1:E1"/>
    <mergeCell ref="A12:A23"/>
    <mergeCell ref="A24:A28"/>
    <mergeCell ref="A29:A35"/>
  </mergeCells>
  <hyperlinks>
    <hyperlink ref="D20" r:id="rId1" xr:uid="{6DEDFC88-7B46-4BFA-9F6D-0DC6935C5094}"/>
    <hyperlink ref="D32" r:id="rId2" xr:uid="{14E3D033-6154-4CC2-9400-F6CB9BA1A694}"/>
  </hyperlinks>
  <pageMargins left="0.7" right="0.7" top="0.75" bottom="0.75" header="0" footer="0"/>
  <pageSetup orientation="landscape"/>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007"/>
  <sheetViews>
    <sheetView topLeftCell="A326" zoomScale="90" zoomScaleNormal="90" workbookViewId="0">
      <selection activeCell="B171" sqref="B171"/>
    </sheetView>
  </sheetViews>
  <sheetFormatPr defaultColWidth="11.125" defaultRowHeight="15"/>
  <cols>
    <col min="1" max="1" width="4.375" style="87" customWidth="1"/>
    <col min="2" max="2" width="50.125" style="87" customWidth="1"/>
    <col min="3" max="3" width="11" style="87" customWidth="1"/>
    <col min="4" max="4" width="12.625" style="87" customWidth="1"/>
    <col min="5" max="5" width="12.875" style="87" customWidth="1"/>
    <col min="6" max="6" width="12.625" style="87" customWidth="1"/>
    <col min="7" max="7" width="12" style="87" customWidth="1"/>
    <col min="8" max="26" width="11" style="87" customWidth="1"/>
    <col min="27" max="16384" width="11.125" style="87"/>
  </cols>
  <sheetData>
    <row r="1" spans="1:20" ht="15.75">
      <c r="A1" s="41" t="s">
        <v>296</v>
      </c>
    </row>
    <row r="2" spans="1:20">
      <c r="A2" s="88"/>
    </row>
    <row r="3" spans="1:20">
      <c r="A3" s="448" t="s">
        <v>190</v>
      </c>
      <c r="B3" s="448" t="s">
        <v>293</v>
      </c>
      <c r="C3" s="448" t="s">
        <v>209</v>
      </c>
      <c r="D3" s="448" t="s">
        <v>193</v>
      </c>
      <c r="E3" s="447" t="s">
        <v>210</v>
      </c>
      <c r="F3" s="416"/>
      <c r="G3" s="417"/>
      <c r="H3" s="447" t="s">
        <v>303</v>
      </c>
      <c r="I3" s="416"/>
      <c r="J3" s="416"/>
      <c r="K3" s="416"/>
      <c r="L3" s="416"/>
      <c r="M3" s="416"/>
      <c r="N3" s="416"/>
      <c r="O3" s="416"/>
      <c r="P3" s="416"/>
      <c r="Q3" s="416"/>
      <c r="R3" s="416"/>
      <c r="S3" s="416"/>
      <c r="T3" s="417"/>
    </row>
    <row r="4" spans="1:20" ht="105">
      <c r="A4" s="449"/>
      <c r="B4" s="479"/>
      <c r="C4" s="449"/>
      <c r="D4" s="449"/>
      <c r="E4" s="23" t="s">
        <v>212</v>
      </c>
      <c r="F4" s="23" t="s">
        <v>213</v>
      </c>
      <c r="G4" s="23" t="s">
        <v>214</v>
      </c>
      <c r="H4" s="23" t="s">
        <v>159</v>
      </c>
      <c r="I4" s="23" t="s">
        <v>160</v>
      </c>
      <c r="J4" s="23" t="s">
        <v>297</v>
      </c>
      <c r="K4" s="23" t="s">
        <v>298</v>
      </c>
      <c r="L4" s="23" t="s">
        <v>163</v>
      </c>
      <c r="M4" s="23" t="s">
        <v>164</v>
      </c>
      <c r="N4" s="23" t="s">
        <v>166</v>
      </c>
      <c r="O4" s="23" t="s">
        <v>168</v>
      </c>
      <c r="P4" s="23" t="s">
        <v>169</v>
      </c>
      <c r="Q4" s="23" t="s">
        <v>170</v>
      </c>
      <c r="R4" s="23" t="s">
        <v>180</v>
      </c>
      <c r="S4" s="23" t="s">
        <v>181</v>
      </c>
      <c r="T4" s="23" t="s">
        <v>182</v>
      </c>
    </row>
    <row r="5" spans="1:20" ht="60">
      <c r="A5" s="290">
        <v>1</v>
      </c>
      <c r="B5" s="291" t="s">
        <v>1970</v>
      </c>
      <c r="C5" s="272">
        <v>2023</v>
      </c>
      <c r="D5" s="272" t="s">
        <v>1550</v>
      </c>
      <c r="E5" s="139" t="s">
        <v>1551</v>
      </c>
      <c r="F5" s="239"/>
      <c r="G5" s="239"/>
      <c r="H5" s="292">
        <v>1</v>
      </c>
      <c r="I5" s="292"/>
      <c r="J5" s="292"/>
      <c r="K5" s="292"/>
      <c r="L5" s="292"/>
      <c r="M5" s="292"/>
      <c r="N5" s="292"/>
      <c r="O5" s="292"/>
      <c r="P5" s="292"/>
      <c r="Q5" s="292"/>
      <c r="R5" s="292"/>
      <c r="S5" s="292"/>
      <c r="T5" s="292"/>
    </row>
    <row r="6" spans="1:20" ht="90">
      <c r="A6" s="290">
        <v>2</v>
      </c>
      <c r="B6" s="291" t="s">
        <v>1971</v>
      </c>
      <c r="C6" s="272">
        <v>2023</v>
      </c>
      <c r="D6" s="272" t="s">
        <v>1550</v>
      </c>
      <c r="E6" s="139" t="s">
        <v>1972</v>
      </c>
      <c r="F6" s="239"/>
      <c r="G6" s="239"/>
      <c r="H6" s="292"/>
      <c r="I6" s="292">
        <v>1</v>
      </c>
      <c r="J6" s="292"/>
      <c r="K6" s="292"/>
      <c r="L6" s="292"/>
      <c r="M6" s="292"/>
      <c r="N6" s="292"/>
      <c r="O6" s="292"/>
      <c r="P6" s="292"/>
      <c r="Q6" s="292"/>
      <c r="R6" s="292"/>
      <c r="S6" s="292"/>
      <c r="T6" s="292"/>
    </row>
    <row r="7" spans="1:20" ht="60">
      <c r="A7" s="290">
        <v>3</v>
      </c>
      <c r="B7" s="174" t="s">
        <v>1973</v>
      </c>
      <c r="C7" s="272">
        <v>2022</v>
      </c>
      <c r="D7" s="272" t="s">
        <v>1550</v>
      </c>
      <c r="E7" s="139" t="s">
        <v>1974</v>
      </c>
      <c r="F7" s="239"/>
      <c r="G7" s="239"/>
      <c r="H7" s="292">
        <v>1</v>
      </c>
      <c r="I7" s="292"/>
      <c r="J7" s="292"/>
      <c r="K7" s="292"/>
      <c r="L7" s="292"/>
      <c r="M7" s="292"/>
      <c r="N7" s="292"/>
      <c r="O7" s="292"/>
      <c r="P7" s="292"/>
      <c r="Q7" s="292"/>
      <c r="R7" s="292"/>
      <c r="S7" s="292"/>
      <c r="T7" s="292"/>
    </row>
    <row r="8" spans="1:20" ht="60">
      <c r="A8" s="290">
        <v>4</v>
      </c>
      <c r="B8" s="174" t="s">
        <v>1975</v>
      </c>
      <c r="C8" s="272">
        <v>2022</v>
      </c>
      <c r="D8" s="272" t="s">
        <v>1550</v>
      </c>
      <c r="E8" s="139" t="s">
        <v>1552</v>
      </c>
      <c r="F8" s="239"/>
      <c r="G8" s="239"/>
      <c r="H8" s="292"/>
      <c r="I8" s="292">
        <v>1</v>
      </c>
      <c r="J8" s="292"/>
      <c r="K8" s="292"/>
      <c r="L8" s="292"/>
      <c r="M8" s="292"/>
      <c r="N8" s="292"/>
      <c r="O8" s="292"/>
      <c r="P8" s="292"/>
      <c r="Q8" s="292"/>
      <c r="R8" s="292"/>
      <c r="S8" s="292"/>
      <c r="T8" s="292"/>
    </row>
    <row r="9" spans="1:20" ht="75">
      <c r="A9" s="290">
        <v>5</v>
      </c>
      <c r="B9" s="291" t="s">
        <v>1976</v>
      </c>
      <c r="C9" s="272">
        <v>2021</v>
      </c>
      <c r="D9" s="272" t="s">
        <v>1554</v>
      </c>
      <c r="E9" s="273" t="s">
        <v>1552</v>
      </c>
      <c r="F9" s="239"/>
      <c r="G9" s="239"/>
      <c r="H9" s="292"/>
      <c r="I9" s="292"/>
      <c r="J9" s="292"/>
      <c r="K9" s="292"/>
      <c r="L9" s="292"/>
      <c r="M9" s="292"/>
      <c r="N9" s="292">
        <v>1</v>
      </c>
      <c r="O9" s="292"/>
      <c r="P9" s="292"/>
      <c r="Q9" s="292"/>
      <c r="R9" s="292"/>
      <c r="S9" s="292"/>
      <c r="T9" s="292"/>
    </row>
    <row r="10" spans="1:20" ht="75">
      <c r="A10" s="290">
        <v>6</v>
      </c>
      <c r="B10" s="174" t="s">
        <v>1977</v>
      </c>
      <c r="C10" s="272">
        <v>2021</v>
      </c>
      <c r="D10" s="272" t="s">
        <v>1550</v>
      </c>
      <c r="E10" s="273" t="s">
        <v>1555</v>
      </c>
      <c r="F10" s="239"/>
      <c r="G10" s="239"/>
      <c r="H10" s="292"/>
      <c r="I10" s="292"/>
      <c r="J10" s="292">
        <v>1</v>
      </c>
      <c r="K10" s="292"/>
      <c r="L10" s="292"/>
      <c r="M10" s="292"/>
      <c r="N10" s="292"/>
      <c r="O10" s="292"/>
      <c r="P10" s="292"/>
      <c r="Q10" s="292"/>
      <c r="R10" s="292"/>
      <c r="S10" s="292"/>
      <c r="T10" s="292"/>
    </row>
    <row r="11" spans="1:20" ht="60">
      <c r="A11" s="290">
        <v>7</v>
      </c>
      <c r="B11" s="174" t="s">
        <v>1978</v>
      </c>
      <c r="C11" s="274">
        <v>2022</v>
      </c>
      <c r="D11" s="274" t="s">
        <v>1550</v>
      </c>
      <c r="E11" s="275" t="s">
        <v>1555</v>
      </c>
      <c r="F11" s="293"/>
      <c r="G11" s="293"/>
      <c r="H11" s="294"/>
      <c r="I11" s="294"/>
      <c r="J11" s="294">
        <v>1</v>
      </c>
      <c r="K11" s="294"/>
      <c r="L11" s="294"/>
      <c r="M11" s="294"/>
      <c r="N11" s="294"/>
      <c r="O11" s="292"/>
      <c r="P11" s="292"/>
      <c r="Q11" s="292"/>
      <c r="R11" s="292"/>
      <c r="S11" s="292"/>
      <c r="T11" s="292"/>
    </row>
    <row r="12" spans="1:20" ht="60">
      <c r="A12" s="290">
        <v>8</v>
      </c>
      <c r="B12" s="291" t="s">
        <v>1979</v>
      </c>
      <c r="C12" s="274">
        <v>2022</v>
      </c>
      <c r="D12" s="274" t="s">
        <v>1550</v>
      </c>
      <c r="E12" s="276" t="s">
        <v>1556</v>
      </c>
      <c r="F12" s="293"/>
      <c r="G12" s="293"/>
      <c r="H12" s="294"/>
      <c r="I12" s="294">
        <v>1</v>
      </c>
      <c r="J12" s="294"/>
      <c r="K12" s="294"/>
      <c r="L12" s="294"/>
      <c r="M12" s="294"/>
      <c r="N12" s="294"/>
      <c r="O12" s="292"/>
      <c r="P12" s="292"/>
      <c r="Q12" s="292"/>
      <c r="R12" s="292"/>
      <c r="S12" s="292"/>
      <c r="T12" s="292"/>
    </row>
    <row r="13" spans="1:20" ht="75">
      <c r="A13" s="290">
        <v>9</v>
      </c>
      <c r="B13" s="291" t="s">
        <v>1980</v>
      </c>
      <c r="C13" s="274">
        <v>2021</v>
      </c>
      <c r="D13" s="274" t="s">
        <v>1554</v>
      </c>
      <c r="E13" s="276" t="s">
        <v>1557</v>
      </c>
      <c r="F13" s="293"/>
      <c r="G13" s="293"/>
      <c r="H13" s="294"/>
      <c r="I13" s="294"/>
      <c r="J13" s="294"/>
      <c r="K13" s="294"/>
      <c r="L13" s="294"/>
      <c r="M13" s="294"/>
      <c r="N13" s="294">
        <v>1</v>
      </c>
      <c r="O13" s="292"/>
      <c r="P13" s="292"/>
      <c r="Q13" s="292"/>
      <c r="R13" s="292"/>
      <c r="S13" s="292"/>
      <c r="T13" s="292"/>
    </row>
    <row r="14" spans="1:20" ht="75">
      <c r="A14" s="290">
        <v>10</v>
      </c>
      <c r="B14" s="174" t="s">
        <v>1981</v>
      </c>
      <c r="C14" s="274">
        <v>2023</v>
      </c>
      <c r="D14" s="274" t="s">
        <v>1550</v>
      </c>
      <c r="E14" s="276" t="s">
        <v>1558</v>
      </c>
      <c r="F14" s="293"/>
      <c r="G14" s="293"/>
      <c r="H14" s="294">
        <v>1</v>
      </c>
      <c r="I14" s="294"/>
      <c r="J14" s="294"/>
      <c r="K14" s="294"/>
      <c r="L14" s="294"/>
      <c r="M14" s="294"/>
      <c r="N14" s="294"/>
      <c r="O14" s="292"/>
      <c r="P14" s="292"/>
      <c r="Q14" s="292"/>
      <c r="R14" s="292"/>
      <c r="S14" s="292"/>
      <c r="T14" s="292"/>
    </row>
    <row r="15" spans="1:20" ht="60">
      <c r="A15" s="290">
        <v>11</v>
      </c>
      <c r="B15" s="174" t="s">
        <v>1982</v>
      </c>
      <c r="C15" s="274">
        <v>2022</v>
      </c>
      <c r="D15" s="274" t="s">
        <v>1550</v>
      </c>
      <c r="E15" s="276" t="s">
        <v>1558</v>
      </c>
      <c r="F15" s="293"/>
      <c r="G15" s="293"/>
      <c r="H15" s="294"/>
      <c r="I15" s="294">
        <v>1</v>
      </c>
      <c r="J15" s="294"/>
      <c r="K15" s="294"/>
      <c r="L15" s="294"/>
      <c r="M15" s="294"/>
      <c r="N15" s="294"/>
      <c r="O15" s="292"/>
      <c r="P15" s="292"/>
      <c r="Q15" s="292"/>
      <c r="R15" s="292"/>
      <c r="S15" s="292"/>
      <c r="T15" s="292"/>
    </row>
    <row r="16" spans="1:20" ht="75">
      <c r="A16" s="290">
        <v>12</v>
      </c>
      <c r="B16" s="174" t="s">
        <v>944</v>
      </c>
      <c r="C16" s="274">
        <v>2022</v>
      </c>
      <c r="D16" s="274" t="s">
        <v>1550</v>
      </c>
      <c r="E16" s="276" t="s">
        <v>1558</v>
      </c>
      <c r="F16" s="293"/>
      <c r="G16" s="293"/>
      <c r="H16" s="294"/>
      <c r="I16" s="294">
        <v>1</v>
      </c>
      <c r="J16" s="294"/>
      <c r="K16" s="294"/>
      <c r="L16" s="294"/>
      <c r="M16" s="294"/>
      <c r="N16" s="294"/>
      <c r="O16" s="292"/>
      <c r="P16" s="292"/>
      <c r="Q16" s="292"/>
      <c r="R16" s="292"/>
      <c r="S16" s="292"/>
      <c r="T16" s="292"/>
    </row>
    <row r="17" spans="1:20" ht="60">
      <c r="A17" s="290">
        <v>13</v>
      </c>
      <c r="B17" s="174" t="s">
        <v>1983</v>
      </c>
      <c r="C17" s="274">
        <v>2022</v>
      </c>
      <c r="D17" s="274" t="s">
        <v>1550</v>
      </c>
      <c r="E17" s="277" t="s">
        <v>1559</v>
      </c>
      <c r="F17" s="293"/>
      <c r="G17" s="293"/>
      <c r="H17" s="294">
        <v>1</v>
      </c>
      <c r="I17" s="294"/>
      <c r="J17" s="294"/>
      <c r="K17" s="294"/>
      <c r="L17" s="294"/>
      <c r="M17" s="294"/>
      <c r="N17" s="294"/>
      <c r="O17" s="292"/>
      <c r="P17" s="292"/>
      <c r="Q17" s="292"/>
      <c r="R17" s="292"/>
      <c r="S17" s="292"/>
      <c r="T17" s="292"/>
    </row>
    <row r="18" spans="1:20" ht="75">
      <c r="A18" s="290">
        <v>14</v>
      </c>
      <c r="B18" s="174" t="s">
        <v>1984</v>
      </c>
      <c r="C18" s="278">
        <v>2021</v>
      </c>
      <c r="D18" s="274" t="s">
        <v>1554</v>
      </c>
      <c r="E18" s="275" t="s">
        <v>1557</v>
      </c>
      <c r="F18" s="293"/>
      <c r="G18" s="293"/>
      <c r="H18" s="294"/>
      <c r="I18" s="294"/>
      <c r="J18" s="294"/>
      <c r="K18" s="294"/>
      <c r="L18" s="294"/>
      <c r="M18" s="294"/>
      <c r="N18" s="294">
        <v>1</v>
      </c>
      <c r="O18" s="292"/>
      <c r="P18" s="292"/>
      <c r="Q18" s="292"/>
      <c r="R18" s="292"/>
      <c r="S18" s="292"/>
      <c r="T18" s="292"/>
    </row>
    <row r="19" spans="1:20" ht="60">
      <c r="A19" s="290">
        <v>15</v>
      </c>
      <c r="B19" s="174" t="s">
        <v>1985</v>
      </c>
      <c r="C19" s="274">
        <v>2021</v>
      </c>
      <c r="D19" s="274" t="s">
        <v>1550</v>
      </c>
      <c r="E19" s="275" t="s">
        <v>1559</v>
      </c>
      <c r="F19" s="293"/>
      <c r="G19" s="293"/>
      <c r="H19" s="294">
        <v>1</v>
      </c>
      <c r="I19" s="294"/>
      <c r="J19" s="294"/>
      <c r="K19" s="294"/>
      <c r="L19" s="294"/>
      <c r="M19" s="294"/>
      <c r="N19" s="294"/>
      <c r="O19" s="292"/>
      <c r="P19" s="292"/>
      <c r="Q19" s="292"/>
      <c r="R19" s="292"/>
      <c r="S19" s="292"/>
      <c r="T19" s="292"/>
    </row>
    <row r="20" spans="1:20" ht="45">
      <c r="A20" s="290">
        <v>16</v>
      </c>
      <c r="B20" s="174" t="s">
        <v>1560</v>
      </c>
      <c r="C20" s="274">
        <v>2023</v>
      </c>
      <c r="D20" s="274" t="s">
        <v>1561</v>
      </c>
      <c r="E20" s="275" t="s">
        <v>1562</v>
      </c>
      <c r="F20" s="293"/>
      <c r="G20" s="293"/>
      <c r="H20" s="294"/>
      <c r="I20" s="294"/>
      <c r="J20" s="294"/>
      <c r="K20" s="294"/>
      <c r="L20" s="294">
        <v>1</v>
      </c>
      <c r="M20" s="294"/>
      <c r="N20" s="294"/>
      <c r="O20" s="294"/>
      <c r="P20" s="294"/>
      <c r="Q20" s="294"/>
      <c r="R20" s="294"/>
      <c r="S20" s="294"/>
      <c r="T20" s="294"/>
    </row>
    <row r="21" spans="1:20" ht="75">
      <c r="A21" s="290">
        <v>17</v>
      </c>
      <c r="B21" s="174" t="s">
        <v>1986</v>
      </c>
      <c r="C21" s="274">
        <v>2023</v>
      </c>
      <c r="D21" s="274" t="s">
        <v>1550</v>
      </c>
      <c r="E21" s="276" t="s">
        <v>1558</v>
      </c>
      <c r="F21" s="293"/>
      <c r="G21" s="293"/>
      <c r="H21" s="294"/>
      <c r="I21" s="294">
        <v>1</v>
      </c>
      <c r="J21" s="294"/>
      <c r="K21" s="294"/>
      <c r="L21" s="294"/>
      <c r="M21" s="294"/>
      <c r="N21" s="294"/>
      <c r="O21" s="292"/>
      <c r="P21" s="292"/>
      <c r="Q21" s="292"/>
      <c r="R21" s="292"/>
      <c r="S21" s="292"/>
      <c r="T21" s="292"/>
    </row>
    <row r="22" spans="1:20" ht="60">
      <c r="A22" s="290">
        <v>18</v>
      </c>
      <c r="B22" s="174" t="s">
        <v>1987</v>
      </c>
      <c r="C22" s="274">
        <v>2022</v>
      </c>
      <c r="D22" s="274" t="s">
        <v>1550</v>
      </c>
      <c r="E22" s="275" t="s">
        <v>1551</v>
      </c>
      <c r="F22" s="293"/>
      <c r="G22" s="293"/>
      <c r="H22" s="294"/>
      <c r="I22" s="294">
        <v>1</v>
      </c>
      <c r="J22" s="294"/>
      <c r="K22" s="294"/>
      <c r="L22" s="294"/>
      <c r="M22" s="294"/>
      <c r="N22" s="294"/>
      <c r="O22" s="292"/>
      <c r="P22" s="292"/>
      <c r="Q22" s="292"/>
      <c r="R22" s="292"/>
      <c r="S22" s="292"/>
      <c r="T22" s="292"/>
    </row>
    <row r="23" spans="1:20" ht="75">
      <c r="A23" s="290">
        <v>19</v>
      </c>
      <c r="B23" s="174" t="s">
        <v>1673</v>
      </c>
      <c r="C23" s="274">
        <v>2021</v>
      </c>
      <c r="D23" s="274" t="s">
        <v>1550</v>
      </c>
      <c r="E23" s="275" t="s">
        <v>1551</v>
      </c>
      <c r="F23" s="293"/>
      <c r="G23" s="293"/>
      <c r="H23" s="294"/>
      <c r="I23" s="294">
        <v>1</v>
      </c>
      <c r="J23" s="294"/>
      <c r="K23" s="294"/>
      <c r="L23" s="294"/>
      <c r="M23" s="294"/>
      <c r="N23" s="294"/>
      <c r="O23" s="292"/>
      <c r="P23" s="292"/>
      <c r="Q23" s="292"/>
      <c r="R23" s="292"/>
      <c r="S23" s="292"/>
      <c r="T23" s="292"/>
    </row>
    <row r="24" spans="1:20" s="91" customFormat="1" ht="60">
      <c r="A24" s="290">
        <v>20</v>
      </c>
      <c r="B24" s="174" t="s">
        <v>1988</v>
      </c>
      <c r="C24" s="274">
        <v>2023</v>
      </c>
      <c r="D24" s="274" t="s">
        <v>1550</v>
      </c>
      <c r="E24" s="275" t="s">
        <v>1551</v>
      </c>
      <c r="F24" s="293"/>
      <c r="G24" s="293"/>
      <c r="H24" s="294"/>
      <c r="I24" s="294">
        <v>1</v>
      </c>
      <c r="J24" s="294"/>
      <c r="K24" s="294"/>
      <c r="L24" s="294"/>
      <c r="M24" s="294"/>
      <c r="N24" s="294"/>
      <c r="O24" s="294"/>
      <c r="P24" s="294"/>
      <c r="Q24" s="294"/>
      <c r="R24" s="294"/>
      <c r="S24" s="294"/>
      <c r="T24" s="294"/>
    </row>
    <row r="25" spans="1:20" s="91" customFormat="1" ht="45">
      <c r="A25" s="290">
        <v>21</v>
      </c>
      <c r="B25" s="174" t="s">
        <v>1989</v>
      </c>
      <c r="C25" s="274">
        <v>2023</v>
      </c>
      <c r="D25" s="274" t="s">
        <v>1550</v>
      </c>
      <c r="E25" s="275" t="s">
        <v>1972</v>
      </c>
      <c r="F25" s="293"/>
      <c r="G25" s="293"/>
      <c r="H25" s="294"/>
      <c r="I25" s="294">
        <v>1</v>
      </c>
      <c r="J25" s="294"/>
      <c r="K25" s="294"/>
      <c r="L25" s="294"/>
      <c r="M25" s="294"/>
      <c r="N25" s="294"/>
      <c r="O25" s="294"/>
      <c r="P25" s="294"/>
      <c r="Q25" s="294"/>
      <c r="R25" s="294"/>
      <c r="S25" s="294"/>
      <c r="T25" s="294"/>
    </row>
    <row r="26" spans="1:20" s="91" customFormat="1" ht="60">
      <c r="A26" s="290">
        <v>22</v>
      </c>
      <c r="B26" s="174" t="s">
        <v>1990</v>
      </c>
      <c r="C26" s="274">
        <v>2023</v>
      </c>
      <c r="D26" s="274" t="s">
        <v>1550</v>
      </c>
      <c r="E26" s="275" t="s">
        <v>1551</v>
      </c>
      <c r="F26" s="293"/>
      <c r="G26" s="293"/>
      <c r="H26" s="294">
        <v>1</v>
      </c>
      <c r="I26" s="294"/>
      <c r="J26" s="294"/>
      <c r="K26" s="294"/>
      <c r="L26" s="294"/>
      <c r="M26" s="294"/>
      <c r="N26" s="294"/>
      <c r="O26" s="294"/>
      <c r="P26" s="294"/>
      <c r="Q26" s="294"/>
      <c r="R26" s="294"/>
      <c r="S26" s="294"/>
      <c r="T26" s="294"/>
    </row>
    <row r="27" spans="1:20" s="91" customFormat="1" ht="75">
      <c r="A27" s="290">
        <v>23</v>
      </c>
      <c r="B27" s="174" t="s">
        <v>1991</v>
      </c>
      <c r="C27" s="274">
        <v>2022</v>
      </c>
      <c r="D27" s="274" t="s">
        <v>1550</v>
      </c>
      <c r="E27" s="275" t="s">
        <v>1551</v>
      </c>
      <c r="F27" s="293"/>
      <c r="G27" s="293"/>
      <c r="H27" s="294"/>
      <c r="I27" s="294">
        <v>1</v>
      </c>
      <c r="J27" s="294"/>
      <c r="K27" s="294"/>
      <c r="L27" s="294"/>
      <c r="M27" s="294"/>
      <c r="N27" s="294"/>
      <c r="O27" s="292"/>
      <c r="P27" s="292"/>
      <c r="Q27" s="292"/>
      <c r="R27" s="292"/>
      <c r="S27" s="292"/>
      <c r="T27" s="292"/>
    </row>
    <row r="28" spans="1:20" s="91" customFormat="1" ht="75">
      <c r="A28" s="290">
        <v>24</v>
      </c>
      <c r="B28" s="174" t="s">
        <v>1992</v>
      </c>
      <c r="C28" s="274">
        <v>2021</v>
      </c>
      <c r="D28" s="274" t="s">
        <v>1554</v>
      </c>
      <c r="E28" s="278" t="s">
        <v>1557</v>
      </c>
      <c r="F28" s="293"/>
      <c r="G28" s="293"/>
      <c r="H28" s="294"/>
      <c r="I28" s="294"/>
      <c r="J28" s="294"/>
      <c r="K28" s="294"/>
      <c r="L28" s="294"/>
      <c r="M28" s="294"/>
      <c r="N28" s="294">
        <v>1</v>
      </c>
      <c r="O28" s="292"/>
      <c r="P28" s="292"/>
      <c r="Q28" s="292"/>
      <c r="R28" s="292"/>
      <c r="S28" s="292"/>
      <c r="T28" s="292"/>
    </row>
    <row r="29" spans="1:20" s="91" customFormat="1" ht="45">
      <c r="A29" s="290">
        <v>25</v>
      </c>
      <c r="B29" s="291" t="s">
        <v>1563</v>
      </c>
      <c r="C29" s="274">
        <v>2021</v>
      </c>
      <c r="D29" s="274" t="s">
        <v>1554</v>
      </c>
      <c r="E29" s="275" t="s">
        <v>1564</v>
      </c>
      <c r="F29" s="293"/>
      <c r="G29" s="293"/>
      <c r="H29" s="294"/>
      <c r="I29" s="294"/>
      <c r="J29" s="294"/>
      <c r="K29" s="294"/>
      <c r="L29" s="294"/>
      <c r="M29" s="294"/>
      <c r="N29" s="294">
        <v>1</v>
      </c>
      <c r="O29" s="292"/>
      <c r="P29" s="292"/>
      <c r="Q29" s="292"/>
      <c r="R29" s="292"/>
      <c r="S29" s="292"/>
      <c r="T29" s="292"/>
    </row>
    <row r="30" spans="1:20" s="91" customFormat="1" ht="60">
      <c r="A30" s="290">
        <v>26</v>
      </c>
      <c r="B30" s="291" t="s">
        <v>1993</v>
      </c>
      <c r="C30" s="274">
        <v>2023</v>
      </c>
      <c r="D30" s="274" t="s">
        <v>1550</v>
      </c>
      <c r="E30" s="275" t="s">
        <v>1565</v>
      </c>
      <c r="F30" s="293"/>
      <c r="G30" s="293"/>
      <c r="H30" s="294">
        <v>1</v>
      </c>
      <c r="I30" s="294"/>
      <c r="J30" s="294"/>
      <c r="K30" s="294"/>
      <c r="L30" s="294"/>
      <c r="M30" s="294"/>
      <c r="N30" s="294"/>
      <c r="O30" s="292"/>
      <c r="P30" s="292"/>
      <c r="Q30" s="292"/>
      <c r="R30" s="292"/>
      <c r="S30" s="292"/>
      <c r="T30" s="292"/>
    </row>
    <row r="31" spans="1:20" s="91" customFormat="1" ht="75">
      <c r="A31" s="290">
        <v>27</v>
      </c>
      <c r="B31" s="174" t="s">
        <v>1675</v>
      </c>
      <c r="C31" s="274">
        <v>2022</v>
      </c>
      <c r="D31" s="274" t="s">
        <v>1550</v>
      </c>
      <c r="E31" s="275" t="s">
        <v>1551</v>
      </c>
      <c r="F31" s="293"/>
      <c r="G31" s="293"/>
      <c r="H31" s="294"/>
      <c r="I31" s="294">
        <v>1</v>
      </c>
      <c r="J31" s="294"/>
      <c r="K31" s="294"/>
      <c r="L31" s="294"/>
      <c r="M31" s="294"/>
      <c r="N31" s="294"/>
      <c r="O31" s="292"/>
      <c r="P31" s="292"/>
      <c r="Q31" s="292"/>
      <c r="R31" s="292"/>
      <c r="S31" s="292"/>
      <c r="T31" s="292"/>
    </row>
    <row r="32" spans="1:20" s="91" customFormat="1" ht="60">
      <c r="A32" s="290">
        <v>28</v>
      </c>
      <c r="B32" s="174" t="s">
        <v>1677</v>
      </c>
      <c r="C32" s="278">
        <v>2022</v>
      </c>
      <c r="D32" s="274" t="s">
        <v>1550</v>
      </c>
      <c r="E32" s="295" t="s">
        <v>1994</v>
      </c>
      <c r="F32" s="293"/>
      <c r="G32" s="293"/>
      <c r="H32" s="294"/>
      <c r="I32" s="294">
        <v>1</v>
      </c>
      <c r="J32" s="294"/>
      <c r="K32" s="294"/>
      <c r="L32" s="294"/>
      <c r="M32" s="294"/>
      <c r="N32" s="294"/>
      <c r="O32" s="292"/>
      <c r="P32" s="292"/>
      <c r="Q32" s="292"/>
      <c r="R32" s="292"/>
      <c r="S32" s="292"/>
      <c r="T32" s="292"/>
    </row>
    <row r="33" spans="1:20" s="91" customFormat="1" ht="75">
      <c r="A33" s="290">
        <v>29</v>
      </c>
      <c r="B33" s="174" t="s">
        <v>1995</v>
      </c>
      <c r="C33" s="274">
        <v>2022</v>
      </c>
      <c r="D33" s="274" t="s">
        <v>1550</v>
      </c>
      <c r="E33" s="275" t="s">
        <v>1551</v>
      </c>
      <c r="F33" s="293"/>
      <c r="G33" s="293"/>
      <c r="H33" s="294"/>
      <c r="I33" s="294">
        <v>1</v>
      </c>
      <c r="J33" s="294"/>
      <c r="K33" s="294"/>
      <c r="L33" s="294"/>
      <c r="M33" s="294"/>
      <c r="N33" s="294"/>
      <c r="O33" s="292"/>
      <c r="P33" s="292"/>
      <c r="Q33" s="292"/>
      <c r="R33" s="292"/>
      <c r="S33" s="292"/>
      <c r="T33" s="292"/>
    </row>
    <row r="34" spans="1:20" s="91" customFormat="1" ht="75">
      <c r="A34" s="290">
        <v>30</v>
      </c>
      <c r="B34" s="291" t="s">
        <v>1996</v>
      </c>
      <c r="C34" s="274">
        <v>2021</v>
      </c>
      <c r="D34" s="274" t="s">
        <v>1554</v>
      </c>
      <c r="E34" s="275" t="s">
        <v>1564</v>
      </c>
      <c r="F34" s="293"/>
      <c r="G34" s="293"/>
      <c r="H34" s="294"/>
      <c r="I34" s="294"/>
      <c r="J34" s="294"/>
      <c r="K34" s="294"/>
      <c r="L34" s="294"/>
      <c r="M34" s="294"/>
      <c r="N34" s="294">
        <v>1</v>
      </c>
      <c r="O34" s="292"/>
      <c r="P34" s="292"/>
      <c r="Q34" s="292"/>
      <c r="R34" s="292"/>
      <c r="S34" s="292"/>
      <c r="T34" s="292"/>
    </row>
    <row r="35" spans="1:20" s="91" customFormat="1" ht="45">
      <c r="A35" s="290">
        <v>31</v>
      </c>
      <c r="B35" s="174" t="s">
        <v>1997</v>
      </c>
      <c r="C35" s="274">
        <v>2021</v>
      </c>
      <c r="D35" s="274" t="s">
        <v>1550</v>
      </c>
      <c r="E35" s="275" t="s">
        <v>1566</v>
      </c>
      <c r="F35" s="293"/>
      <c r="G35" s="293"/>
      <c r="H35" s="294"/>
      <c r="I35" s="294"/>
      <c r="J35" s="294"/>
      <c r="K35" s="294">
        <v>1</v>
      </c>
      <c r="L35" s="294"/>
      <c r="M35" s="294"/>
      <c r="N35" s="294"/>
      <c r="O35" s="292"/>
      <c r="P35" s="292"/>
      <c r="Q35" s="292"/>
      <c r="R35" s="292"/>
      <c r="S35" s="292"/>
      <c r="T35" s="292"/>
    </row>
    <row r="36" spans="1:20" s="91" customFormat="1" ht="60">
      <c r="A36" s="290">
        <v>32</v>
      </c>
      <c r="B36" s="174" t="s">
        <v>1680</v>
      </c>
      <c r="C36" s="274">
        <v>2021</v>
      </c>
      <c r="D36" s="274" t="s">
        <v>1550</v>
      </c>
      <c r="E36" s="275" t="s">
        <v>1551</v>
      </c>
      <c r="F36" s="293"/>
      <c r="G36" s="293"/>
      <c r="H36" s="294"/>
      <c r="I36" s="294">
        <v>1</v>
      </c>
      <c r="J36" s="294"/>
      <c r="K36" s="294"/>
      <c r="L36" s="294"/>
      <c r="M36" s="294"/>
      <c r="N36" s="294"/>
      <c r="O36" s="292"/>
      <c r="P36" s="292"/>
      <c r="Q36" s="292"/>
      <c r="R36" s="292"/>
      <c r="S36" s="292"/>
      <c r="T36" s="292"/>
    </row>
    <row r="37" spans="1:20" s="91" customFormat="1" ht="45">
      <c r="A37" s="290">
        <v>33</v>
      </c>
      <c r="B37" s="279" t="s">
        <v>1998</v>
      </c>
      <c r="C37" s="274">
        <v>2022</v>
      </c>
      <c r="D37" s="274" t="s">
        <v>1567</v>
      </c>
      <c r="E37" s="275" t="s">
        <v>1564</v>
      </c>
      <c r="F37" s="293"/>
      <c r="G37" s="293"/>
      <c r="H37" s="294"/>
      <c r="I37" s="294"/>
      <c r="J37" s="294"/>
      <c r="K37" s="294"/>
      <c r="L37" s="294"/>
      <c r="M37" s="294">
        <v>1</v>
      </c>
      <c r="N37" s="294"/>
      <c r="O37" s="292"/>
      <c r="P37" s="292"/>
      <c r="Q37" s="292"/>
      <c r="R37" s="292"/>
      <c r="S37" s="292"/>
      <c r="T37" s="292"/>
    </row>
    <row r="38" spans="1:20" s="91" customFormat="1" ht="60">
      <c r="A38" s="290">
        <v>34</v>
      </c>
      <c r="B38" s="291" t="s">
        <v>1681</v>
      </c>
      <c r="C38" s="274">
        <v>2020</v>
      </c>
      <c r="D38" s="274" t="s">
        <v>1550</v>
      </c>
      <c r="E38" s="275" t="s">
        <v>1551</v>
      </c>
      <c r="F38" s="293"/>
      <c r="G38" s="293"/>
      <c r="H38" s="294"/>
      <c r="I38" s="58"/>
      <c r="J38" s="294"/>
      <c r="K38" s="294">
        <v>1</v>
      </c>
      <c r="L38" s="294"/>
      <c r="M38" s="294"/>
      <c r="N38" s="294"/>
      <c r="O38" s="292"/>
      <c r="P38" s="292"/>
      <c r="Q38" s="292"/>
      <c r="R38" s="292"/>
      <c r="S38" s="292"/>
      <c r="T38" s="292"/>
    </row>
    <row r="39" spans="1:20" s="91" customFormat="1" ht="45">
      <c r="A39" s="290">
        <v>35</v>
      </c>
      <c r="B39" s="174" t="s">
        <v>1568</v>
      </c>
      <c r="C39" s="274">
        <v>2023</v>
      </c>
      <c r="D39" s="274" t="s">
        <v>1569</v>
      </c>
      <c r="E39" s="275" t="s">
        <v>1557</v>
      </c>
      <c r="F39" s="293"/>
      <c r="G39" s="293"/>
      <c r="H39" s="294"/>
      <c r="I39" s="294"/>
      <c r="J39" s="294"/>
      <c r="K39" s="294"/>
      <c r="L39" s="294">
        <v>1</v>
      </c>
      <c r="M39" s="294"/>
      <c r="N39" s="294"/>
      <c r="O39" s="292"/>
      <c r="P39" s="292"/>
      <c r="Q39" s="292"/>
      <c r="R39" s="292"/>
      <c r="S39" s="292"/>
      <c r="T39" s="292"/>
    </row>
    <row r="40" spans="1:20" ht="60">
      <c r="A40" s="290">
        <v>36</v>
      </c>
      <c r="B40" s="174" t="s">
        <v>1999</v>
      </c>
      <c r="C40" s="274">
        <v>2022</v>
      </c>
      <c r="D40" s="274" t="s">
        <v>1550</v>
      </c>
      <c r="E40" s="275" t="s">
        <v>1570</v>
      </c>
      <c r="F40" s="293"/>
      <c r="G40" s="293"/>
      <c r="H40" s="294">
        <v>1</v>
      </c>
      <c r="I40" s="294"/>
      <c r="J40" s="294"/>
      <c r="K40" s="294"/>
      <c r="L40" s="294"/>
      <c r="M40" s="294"/>
      <c r="N40" s="294"/>
      <c r="O40" s="292"/>
      <c r="P40" s="292"/>
      <c r="Q40" s="292"/>
      <c r="R40" s="292"/>
      <c r="S40" s="292"/>
      <c r="T40" s="292"/>
    </row>
    <row r="41" spans="1:20" ht="60">
      <c r="A41" s="290">
        <v>37</v>
      </c>
      <c r="B41" s="174" t="s">
        <v>2000</v>
      </c>
      <c r="C41" s="274">
        <v>2022</v>
      </c>
      <c r="D41" s="274" t="s">
        <v>1550</v>
      </c>
      <c r="E41" s="275" t="s">
        <v>1551</v>
      </c>
      <c r="F41" s="293"/>
      <c r="G41" s="293"/>
      <c r="H41" s="294"/>
      <c r="I41" s="294">
        <v>1</v>
      </c>
      <c r="J41" s="294"/>
      <c r="K41" s="294"/>
      <c r="L41" s="294"/>
      <c r="M41" s="294"/>
      <c r="N41" s="294"/>
      <c r="O41" s="292"/>
      <c r="P41" s="292"/>
      <c r="Q41" s="292"/>
      <c r="R41" s="292"/>
      <c r="S41" s="292"/>
      <c r="T41" s="292"/>
    </row>
    <row r="42" spans="1:20" ht="75">
      <c r="A42" s="290">
        <v>38</v>
      </c>
      <c r="B42" s="291" t="s">
        <v>2001</v>
      </c>
      <c r="C42" s="274">
        <v>2023</v>
      </c>
      <c r="D42" s="274" t="s">
        <v>1550</v>
      </c>
      <c r="E42" s="275" t="s">
        <v>1565</v>
      </c>
      <c r="F42" s="293"/>
      <c r="G42" s="293"/>
      <c r="H42" s="294">
        <v>1</v>
      </c>
      <c r="I42" s="294"/>
      <c r="J42" s="294"/>
      <c r="K42" s="294"/>
      <c r="L42" s="294"/>
      <c r="M42" s="294"/>
      <c r="N42" s="294"/>
      <c r="O42" s="292"/>
      <c r="P42" s="292"/>
      <c r="Q42" s="292"/>
      <c r="R42" s="292"/>
      <c r="S42" s="292"/>
      <c r="T42" s="292"/>
    </row>
    <row r="43" spans="1:20" ht="45">
      <c r="A43" s="290">
        <v>39</v>
      </c>
      <c r="B43" s="174" t="s">
        <v>2002</v>
      </c>
      <c r="C43" s="274">
        <v>2023</v>
      </c>
      <c r="D43" s="274" t="s">
        <v>1550</v>
      </c>
      <c r="E43" s="275" t="s">
        <v>1551</v>
      </c>
      <c r="F43" s="293"/>
      <c r="G43" s="293"/>
      <c r="H43" s="294"/>
      <c r="I43" s="294">
        <v>1</v>
      </c>
      <c r="J43" s="294"/>
      <c r="K43" s="294"/>
      <c r="L43" s="294"/>
      <c r="M43" s="294"/>
      <c r="N43" s="294"/>
      <c r="O43" s="292"/>
      <c r="P43" s="292"/>
      <c r="Q43" s="292"/>
      <c r="R43" s="292"/>
      <c r="S43" s="292"/>
      <c r="T43" s="292"/>
    </row>
    <row r="44" spans="1:20" ht="60">
      <c r="A44" s="290">
        <v>40</v>
      </c>
      <c r="B44" s="174" t="s">
        <v>2003</v>
      </c>
      <c r="C44" s="274">
        <v>2022</v>
      </c>
      <c r="D44" s="274" t="s">
        <v>1550</v>
      </c>
      <c r="E44" s="275" t="s">
        <v>1551</v>
      </c>
      <c r="F44" s="293"/>
      <c r="G44" s="293"/>
      <c r="H44" s="294"/>
      <c r="I44" s="294">
        <v>1</v>
      </c>
      <c r="J44" s="294"/>
      <c r="K44" s="294"/>
      <c r="L44" s="294"/>
      <c r="M44" s="294"/>
      <c r="N44" s="294"/>
      <c r="O44" s="292"/>
      <c r="P44" s="292"/>
      <c r="Q44" s="292"/>
      <c r="R44" s="292"/>
      <c r="S44" s="292"/>
      <c r="T44" s="292"/>
    </row>
    <row r="45" spans="1:20" ht="60">
      <c r="A45" s="290">
        <v>41</v>
      </c>
      <c r="B45" s="174" t="s">
        <v>2004</v>
      </c>
      <c r="C45" s="274">
        <v>2022</v>
      </c>
      <c r="D45" s="274" t="s">
        <v>1550</v>
      </c>
      <c r="E45" s="275" t="s">
        <v>1570</v>
      </c>
      <c r="F45" s="293"/>
      <c r="G45" s="293"/>
      <c r="H45" s="294">
        <v>1</v>
      </c>
      <c r="I45" s="294"/>
      <c r="J45" s="294"/>
      <c r="K45" s="294"/>
      <c r="L45" s="294"/>
      <c r="M45" s="294"/>
      <c r="N45" s="294"/>
      <c r="O45" s="292"/>
      <c r="P45" s="292"/>
      <c r="Q45" s="292"/>
      <c r="R45" s="292"/>
      <c r="S45" s="292"/>
      <c r="T45" s="292"/>
    </row>
    <row r="46" spans="1:20" ht="60">
      <c r="A46" s="290">
        <v>42</v>
      </c>
      <c r="B46" s="174" t="s">
        <v>2005</v>
      </c>
      <c r="C46" s="274">
        <v>2022</v>
      </c>
      <c r="D46" s="274" t="s">
        <v>1550</v>
      </c>
      <c r="E46" s="275" t="s">
        <v>1570</v>
      </c>
      <c r="F46" s="293"/>
      <c r="G46" s="293"/>
      <c r="H46" s="294">
        <v>1</v>
      </c>
      <c r="I46" s="294"/>
      <c r="J46" s="294"/>
      <c r="K46" s="294"/>
      <c r="L46" s="294"/>
      <c r="M46" s="294"/>
      <c r="N46" s="294"/>
      <c r="O46" s="292"/>
      <c r="P46" s="292"/>
      <c r="Q46" s="292"/>
      <c r="R46" s="292"/>
      <c r="S46" s="292"/>
      <c r="T46" s="292"/>
    </row>
    <row r="47" spans="1:20" ht="45">
      <c r="A47" s="290">
        <v>43</v>
      </c>
      <c r="B47" s="291" t="s">
        <v>2006</v>
      </c>
      <c r="C47" s="274">
        <v>2021</v>
      </c>
      <c r="D47" s="274" t="s">
        <v>1550</v>
      </c>
      <c r="E47" s="275" t="s">
        <v>1556</v>
      </c>
      <c r="F47" s="293"/>
      <c r="G47" s="293"/>
      <c r="H47" s="294"/>
      <c r="I47" s="294">
        <v>1</v>
      </c>
      <c r="J47" s="294"/>
      <c r="K47" s="294"/>
      <c r="L47" s="294"/>
      <c r="M47" s="294"/>
      <c r="N47" s="294"/>
      <c r="O47" s="292"/>
      <c r="P47" s="292"/>
      <c r="Q47" s="292"/>
      <c r="R47" s="292"/>
      <c r="S47" s="292"/>
      <c r="T47" s="292"/>
    </row>
    <row r="48" spans="1:20" ht="60">
      <c r="A48" s="290">
        <v>44</v>
      </c>
      <c r="B48" s="174" t="s">
        <v>2007</v>
      </c>
      <c r="C48" s="274">
        <v>2021</v>
      </c>
      <c r="D48" s="274" t="s">
        <v>1550</v>
      </c>
      <c r="E48" s="275" t="s">
        <v>1552</v>
      </c>
      <c r="F48" s="293"/>
      <c r="G48" s="293"/>
      <c r="H48" s="294">
        <v>1</v>
      </c>
      <c r="I48" s="294"/>
      <c r="J48" s="294"/>
      <c r="K48" s="294"/>
      <c r="L48" s="294"/>
      <c r="M48" s="294"/>
      <c r="N48" s="294"/>
      <c r="O48" s="292"/>
      <c r="P48" s="292"/>
      <c r="Q48" s="292"/>
      <c r="R48" s="292"/>
      <c r="S48" s="292"/>
      <c r="T48" s="292"/>
    </row>
    <row r="49" spans="1:20" ht="75">
      <c r="A49" s="290">
        <v>45</v>
      </c>
      <c r="B49" s="291" t="s">
        <v>2008</v>
      </c>
      <c r="C49" s="274">
        <v>2022</v>
      </c>
      <c r="D49" s="274" t="s">
        <v>1550</v>
      </c>
      <c r="E49" s="275" t="s">
        <v>1551</v>
      </c>
      <c r="F49" s="293"/>
      <c r="G49" s="293"/>
      <c r="H49" s="294">
        <v>1</v>
      </c>
      <c r="I49" s="294"/>
      <c r="J49" s="294"/>
      <c r="K49" s="294"/>
      <c r="L49" s="294"/>
      <c r="M49" s="294"/>
      <c r="N49" s="294"/>
      <c r="O49" s="292"/>
      <c r="P49" s="292"/>
      <c r="Q49" s="292"/>
      <c r="R49" s="292"/>
      <c r="S49" s="292"/>
      <c r="T49" s="292"/>
    </row>
    <row r="50" spans="1:20" ht="90">
      <c r="A50" s="290">
        <v>46</v>
      </c>
      <c r="B50" s="174" t="s">
        <v>1683</v>
      </c>
      <c r="C50" s="274">
        <v>2022</v>
      </c>
      <c r="D50" s="274" t="s">
        <v>1550</v>
      </c>
      <c r="E50" s="275" t="s">
        <v>1972</v>
      </c>
      <c r="F50" s="293"/>
      <c r="G50" s="293"/>
      <c r="H50" s="294"/>
      <c r="I50" s="294">
        <v>1</v>
      </c>
      <c r="J50" s="294"/>
      <c r="K50" s="294"/>
      <c r="L50" s="294"/>
      <c r="M50" s="294"/>
      <c r="N50" s="294"/>
      <c r="O50" s="292"/>
      <c r="P50" s="292"/>
      <c r="Q50" s="292"/>
      <c r="R50" s="292"/>
      <c r="S50" s="292"/>
      <c r="T50" s="292"/>
    </row>
    <row r="51" spans="1:20" ht="60">
      <c r="A51" s="290">
        <v>47</v>
      </c>
      <c r="B51" s="174" t="s">
        <v>2009</v>
      </c>
      <c r="C51" s="274">
        <v>2021</v>
      </c>
      <c r="D51" s="274" t="s">
        <v>1554</v>
      </c>
      <c r="E51" s="275" t="s">
        <v>1557</v>
      </c>
      <c r="F51" s="293"/>
      <c r="G51" s="293"/>
      <c r="H51" s="294"/>
      <c r="I51" s="294"/>
      <c r="J51" s="294"/>
      <c r="K51" s="294"/>
      <c r="L51" s="294"/>
      <c r="M51" s="294"/>
      <c r="N51" s="294">
        <v>1</v>
      </c>
      <c r="O51" s="292"/>
      <c r="P51" s="292"/>
      <c r="Q51" s="292"/>
      <c r="R51" s="292"/>
      <c r="S51" s="292"/>
      <c r="T51" s="292"/>
    </row>
    <row r="52" spans="1:20" ht="75">
      <c r="A52" s="290">
        <v>48</v>
      </c>
      <c r="B52" s="174" t="s">
        <v>2010</v>
      </c>
      <c r="C52" s="274">
        <v>2021</v>
      </c>
      <c r="D52" s="274" t="s">
        <v>1554</v>
      </c>
      <c r="E52" s="275" t="s">
        <v>1557</v>
      </c>
      <c r="F52" s="293"/>
      <c r="G52" s="293"/>
      <c r="H52" s="294"/>
      <c r="I52" s="294"/>
      <c r="J52" s="294"/>
      <c r="K52" s="294"/>
      <c r="L52" s="294"/>
      <c r="M52" s="294"/>
      <c r="N52" s="294">
        <v>1</v>
      </c>
      <c r="O52" s="292"/>
      <c r="P52" s="292"/>
      <c r="Q52" s="292"/>
      <c r="R52" s="292"/>
      <c r="S52" s="292"/>
      <c r="T52" s="292"/>
    </row>
    <row r="53" spans="1:20" ht="60">
      <c r="A53" s="290">
        <v>49</v>
      </c>
      <c r="B53" s="174" t="s">
        <v>2011</v>
      </c>
      <c r="C53" s="274">
        <v>2021</v>
      </c>
      <c r="D53" s="274" t="s">
        <v>1554</v>
      </c>
      <c r="E53" s="275" t="s">
        <v>1557</v>
      </c>
      <c r="F53" s="293"/>
      <c r="G53" s="293"/>
      <c r="H53" s="294"/>
      <c r="I53" s="294"/>
      <c r="J53" s="294"/>
      <c r="K53" s="294"/>
      <c r="L53" s="294"/>
      <c r="M53" s="294"/>
      <c r="N53" s="294">
        <v>1</v>
      </c>
      <c r="O53" s="292"/>
      <c r="P53" s="292"/>
      <c r="Q53" s="292"/>
      <c r="R53" s="292"/>
      <c r="S53" s="292"/>
      <c r="T53" s="292"/>
    </row>
    <row r="54" spans="1:20" ht="75">
      <c r="A54" s="290">
        <v>50</v>
      </c>
      <c r="B54" s="279" t="s">
        <v>2012</v>
      </c>
      <c r="C54" s="274">
        <v>2021</v>
      </c>
      <c r="D54" s="274" t="s">
        <v>1550</v>
      </c>
      <c r="E54" s="275" t="s">
        <v>2013</v>
      </c>
      <c r="F54" s="293"/>
      <c r="G54" s="293"/>
      <c r="H54" s="294"/>
      <c r="I54" s="294">
        <v>1</v>
      </c>
      <c r="J54" s="294"/>
      <c r="K54" s="294"/>
      <c r="L54" s="294"/>
      <c r="M54" s="294"/>
      <c r="N54" s="294"/>
      <c r="O54" s="292"/>
      <c r="P54" s="292"/>
      <c r="Q54" s="292"/>
      <c r="R54" s="292"/>
      <c r="S54" s="292"/>
      <c r="T54" s="292"/>
    </row>
    <row r="55" spans="1:20" ht="60">
      <c r="A55" s="290">
        <v>51</v>
      </c>
      <c r="B55" s="174" t="s">
        <v>2014</v>
      </c>
      <c r="C55" s="274">
        <v>2020</v>
      </c>
      <c r="D55" s="274" t="s">
        <v>1550</v>
      </c>
      <c r="E55" s="275" t="s">
        <v>1551</v>
      </c>
      <c r="F55" s="293"/>
      <c r="G55" s="293"/>
      <c r="H55" s="294"/>
      <c r="I55" s="294">
        <v>1</v>
      </c>
      <c r="J55" s="294"/>
      <c r="K55" s="294"/>
      <c r="L55" s="294"/>
      <c r="M55" s="294"/>
      <c r="N55" s="294"/>
      <c r="O55" s="292"/>
      <c r="P55" s="292"/>
      <c r="Q55" s="292"/>
      <c r="R55" s="292"/>
      <c r="S55" s="292"/>
      <c r="T55" s="292"/>
    </row>
    <row r="56" spans="1:20" ht="75">
      <c r="A56" s="290">
        <v>52</v>
      </c>
      <c r="B56" s="291" t="s">
        <v>2015</v>
      </c>
      <c r="C56" s="274">
        <v>2023</v>
      </c>
      <c r="D56" s="274" t="s">
        <v>1550</v>
      </c>
      <c r="E56" s="275" t="s">
        <v>1551</v>
      </c>
      <c r="F56" s="293"/>
      <c r="G56" s="293"/>
      <c r="H56" s="294">
        <v>1</v>
      </c>
      <c r="I56" s="294"/>
      <c r="J56" s="294"/>
      <c r="K56" s="294"/>
      <c r="L56" s="294"/>
      <c r="M56" s="294"/>
      <c r="N56" s="294"/>
      <c r="O56" s="292"/>
      <c r="P56" s="292"/>
      <c r="Q56" s="292"/>
      <c r="R56" s="292"/>
      <c r="S56" s="292"/>
      <c r="T56" s="292"/>
    </row>
    <row r="57" spans="1:20" ht="60">
      <c r="A57" s="290">
        <v>53</v>
      </c>
      <c r="B57" s="174" t="s">
        <v>1687</v>
      </c>
      <c r="C57" s="274">
        <v>2022</v>
      </c>
      <c r="D57" s="274" t="s">
        <v>1550</v>
      </c>
      <c r="E57" s="275" t="s">
        <v>1556</v>
      </c>
      <c r="F57" s="293"/>
      <c r="G57" s="293"/>
      <c r="H57" s="294"/>
      <c r="I57" s="294">
        <v>1</v>
      </c>
      <c r="J57" s="294"/>
      <c r="K57" s="294"/>
      <c r="L57" s="294"/>
      <c r="M57" s="294"/>
      <c r="N57" s="294"/>
      <c r="O57" s="292"/>
      <c r="P57" s="292"/>
      <c r="Q57" s="292"/>
      <c r="R57" s="292"/>
      <c r="S57" s="292"/>
      <c r="T57" s="292"/>
    </row>
    <row r="58" spans="1:20" ht="75">
      <c r="A58" s="290">
        <v>54</v>
      </c>
      <c r="B58" s="174" t="s">
        <v>2016</v>
      </c>
      <c r="C58" s="274">
        <v>2021</v>
      </c>
      <c r="D58" s="274" t="s">
        <v>1554</v>
      </c>
      <c r="E58" s="275" t="s">
        <v>1557</v>
      </c>
      <c r="F58" s="293"/>
      <c r="G58" s="293"/>
      <c r="H58" s="294"/>
      <c r="I58" s="294"/>
      <c r="J58" s="294"/>
      <c r="K58" s="294"/>
      <c r="L58" s="294"/>
      <c r="M58" s="294"/>
      <c r="N58" s="294">
        <v>1</v>
      </c>
      <c r="O58" s="292"/>
      <c r="P58" s="292"/>
      <c r="Q58" s="292"/>
      <c r="R58" s="292"/>
      <c r="S58" s="292"/>
      <c r="T58" s="292"/>
    </row>
    <row r="59" spans="1:20" ht="75">
      <c r="A59" s="290">
        <v>55</v>
      </c>
      <c r="B59" s="174" t="s">
        <v>2017</v>
      </c>
      <c r="C59" s="274">
        <v>2021</v>
      </c>
      <c r="D59" s="274" t="s">
        <v>1550</v>
      </c>
      <c r="E59" s="275" t="s">
        <v>1571</v>
      </c>
      <c r="F59" s="293"/>
      <c r="G59" s="293"/>
      <c r="H59" s="294"/>
      <c r="I59" s="294">
        <v>1</v>
      </c>
      <c r="J59" s="294"/>
      <c r="K59" s="294"/>
      <c r="L59" s="294"/>
      <c r="M59" s="294"/>
      <c r="N59" s="294"/>
      <c r="O59" s="292"/>
      <c r="P59" s="292"/>
      <c r="Q59" s="292"/>
      <c r="R59" s="292"/>
      <c r="S59" s="292"/>
      <c r="T59" s="292"/>
    </row>
    <row r="60" spans="1:20" ht="60">
      <c r="A60" s="290">
        <v>56</v>
      </c>
      <c r="B60" s="174" t="s">
        <v>2018</v>
      </c>
      <c r="C60" s="274">
        <v>2021</v>
      </c>
      <c r="D60" s="274" t="s">
        <v>1554</v>
      </c>
      <c r="E60" s="275" t="s">
        <v>1557</v>
      </c>
      <c r="F60" s="293"/>
      <c r="G60" s="293"/>
      <c r="H60" s="294"/>
      <c r="I60" s="294"/>
      <c r="J60" s="294"/>
      <c r="K60" s="294"/>
      <c r="L60" s="294"/>
      <c r="M60" s="294"/>
      <c r="N60" s="294">
        <v>1</v>
      </c>
      <c r="O60" s="292"/>
      <c r="P60" s="292"/>
      <c r="Q60" s="292"/>
      <c r="R60" s="292"/>
      <c r="S60" s="292"/>
      <c r="T60" s="292"/>
    </row>
    <row r="61" spans="1:20" ht="45">
      <c r="A61" s="290">
        <v>57</v>
      </c>
      <c r="B61" s="174" t="s">
        <v>2019</v>
      </c>
      <c r="C61" s="274">
        <v>2021</v>
      </c>
      <c r="D61" s="274" t="s">
        <v>1550</v>
      </c>
      <c r="E61" s="275" t="s">
        <v>1556</v>
      </c>
      <c r="F61" s="293"/>
      <c r="G61" s="293"/>
      <c r="H61" s="294">
        <v>1</v>
      </c>
      <c r="I61" s="294"/>
      <c r="J61" s="294"/>
      <c r="K61" s="294"/>
      <c r="L61" s="294"/>
      <c r="M61" s="294"/>
      <c r="N61" s="294"/>
      <c r="O61" s="292"/>
      <c r="P61" s="292"/>
      <c r="Q61" s="292"/>
      <c r="R61" s="292"/>
      <c r="S61" s="292"/>
      <c r="T61" s="292"/>
    </row>
    <row r="62" spans="1:20" ht="60">
      <c r="A62" s="290">
        <v>58</v>
      </c>
      <c r="B62" s="174" t="s">
        <v>2020</v>
      </c>
      <c r="C62" s="274">
        <v>2021</v>
      </c>
      <c r="D62" s="274" t="s">
        <v>1550</v>
      </c>
      <c r="E62" s="275" t="s">
        <v>1556</v>
      </c>
      <c r="F62" s="293"/>
      <c r="G62" s="293"/>
      <c r="H62" s="294">
        <v>1</v>
      </c>
      <c r="I62" s="294"/>
      <c r="J62" s="294"/>
      <c r="K62" s="294"/>
      <c r="L62" s="294"/>
      <c r="M62" s="294"/>
      <c r="N62" s="294"/>
      <c r="O62" s="292"/>
      <c r="P62" s="292"/>
      <c r="Q62" s="292"/>
      <c r="R62" s="292"/>
      <c r="S62" s="292"/>
      <c r="T62" s="292"/>
    </row>
    <row r="63" spans="1:20" ht="45">
      <c r="A63" s="290">
        <v>59</v>
      </c>
      <c r="B63" s="174" t="s">
        <v>1689</v>
      </c>
      <c r="C63" s="274">
        <v>2021</v>
      </c>
      <c r="D63" s="274" t="s">
        <v>1550</v>
      </c>
      <c r="E63" s="275" t="s">
        <v>1556</v>
      </c>
      <c r="F63" s="293"/>
      <c r="G63" s="293"/>
      <c r="H63" s="294">
        <v>1</v>
      </c>
      <c r="I63" s="294"/>
      <c r="J63" s="294"/>
      <c r="K63" s="294"/>
      <c r="L63" s="294"/>
      <c r="M63" s="294"/>
      <c r="N63" s="294"/>
      <c r="O63" s="292"/>
      <c r="P63" s="292"/>
      <c r="Q63" s="292"/>
      <c r="R63" s="292"/>
      <c r="S63" s="292"/>
      <c r="T63" s="292"/>
    </row>
    <row r="64" spans="1:20" ht="45">
      <c r="A64" s="290">
        <v>60</v>
      </c>
      <c r="B64" s="291" t="s">
        <v>2021</v>
      </c>
      <c r="C64" s="274">
        <v>2022</v>
      </c>
      <c r="D64" s="274" t="s">
        <v>1567</v>
      </c>
      <c r="E64" s="275" t="s">
        <v>1564</v>
      </c>
      <c r="F64" s="293"/>
      <c r="G64" s="293"/>
      <c r="H64" s="294"/>
      <c r="I64" s="294"/>
      <c r="J64" s="294"/>
      <c r="K64" s="294"/>
      <c r="L64" s="294"/>
      <c r="M64" s="294">
        <v>1</v>
      </c>
      <c r="N64" s="294"/>
      <c r="O64" s="292"/>
      <c r="P64" s="292"/>
      <c r="Q64" s="292"/>
      <c r="R64" s="292"/>
      <c r="S64" s="292"/>
      <c r="T64" s="292"/>
    </row>
    <row r="65" spans="1:20" ht="45">
      <c r="A65" s="290">
        <v>61</v>
      </c>
      <c r="B65" s="291" t="s">
        <v>2021</v>
      </c>
      <c r="C65" s="274">
        <v>2020</v>
      </c>
      <c r="D65" s="274" t="s">
        <v>1550</v>
      </c>
      <c r="E65" s="275" t="s">
        <v>1570</v>
      </c>
      <c r="F65" s="293"/>
      <c r="G65" s="293"/>
      <c r="H65" s="294"/>
      <c r="I65" s="58"/>
      <c r="J65" s="294"/>
      <c r="K65" s="294"/>
      <c r="L65" s="294"/>
      <c r="M65" s="294">
        <v>1</v>
      </c>
      <c r="N65" s="294"/>
      <c r="O65" s="292"/>
      <c r="P65" s="292"/>
      <c r="Q65" s="292"/>
      <c r="R65" s="292"/>
      <c r="S65" s="292"/>
      <c r="T65" s="292"/>
    </row>
    <row r="66" spans="1:20" ht="105">
      <c r="A66" s="290">
        <v>62</v>
      </c>
      <c r="B66" s="174" t="s">
        <v>2022</v>
      </c>
      <c r="C66" s="274">
        <v>2022</v>
      </c>
      <c r="D66" s="274" t="s">
        <v>1550</v>
      </c>
      <c r="E66" s="275" t="s">
        <v>1551</v>
      </c>
      <c r="F66" s="293"/>
      <c r="G66" s="293"/>
      <c r="H66" s="294"/>
      <c r="I66" s="294">
        <v>1</v>
      </c>
      <c r="J66" s="294"/>
      <c r="K66" s="294"/>
      <c r="L66" s="294"/>
      <c r="M66" s="294"/>
      <c r="N66" s="294"/>
      <c r="O66" s="292"/>
      <c r="P66" s="292"/>
      <c r="Q66" s="292"/>
      <c r="R66" s="292"/>
      <c r="S66" s="292"/>
      <c r="T66" s="292"/>
    </row>
    <row r="67" spans="1:20" ht="45">
      <c r="A67" s="290">
        <v>63</v>
      </c>
      <c r="B67" s="174" t="s">
        <v>2023</v>
      </c>
      <c r="C67" s="274">
        <v>2022</v>
      </c>
      <c r="D67" s="274" t="s">
        <v>1550</v>
      </c>
      <c r="E67" s="275" t="s">
        <v>1556</v>
      </c>
      <c r="F67" s="293"/>
      <c r="G67" s="293"/>
      <c r="H67" s="294"/>
      <c r="I67" s="294">
        <v>1</v>
      </c>
      <c r="J67" s="294"/>
      <c r="K67" s="294"/>
      <c r="L67" s="294"/>
      <c r="M67" s="294"/>
      <c r="N67" s="294"/>
      <c r="O67" s="292"/>
      <c r="P67" s="292"/>
      <c r="Q67" s="292"/>
      <c r="R67" s="292"/>
      <c r="S67" s="292"/>
      <c r="T67" s="292"/>
    </row>
    <row r="68" spans="1:20" ht="60">
      <c r="A68" s="290">
        <v>64</v>
      </c>
      <c r="B68" s="291" t="s">
        <v>2024</v>
      </c>
      <c r="C68" s="274">
        <v>2021</v>
      </c>
      <c r="D68" s="274" t="s">
        <v>1554</v>
      </c>
      <c r="E68" s="275" t="s">
        <v>1557</v>
      </c>
      <c r="F68" s="293"/>
      <c r="G68" s="293"/>
      <c r="H68" s="294"/>
      <c r="I68" s="294"/>
      <c r="J68" s="294"/>
      <c r="K68" s="294"/>
      <c r="L68" s="294"/>
      <c r="M68" s="294"/>
      <c r="N68" s="294">
        <v>1</v>
      </c>
      <c r="O68" s="292"/>
      <c r="P68" s="292"/>
      <c r="Q68" s="292"/>
      <c r="R68" s="292"/>
      <c r="S68" s="292"/>
      <c r="T68" s="292"/>
    </row>
    <row r="69" spans="1:20" ht="60">
      <c r="A69" s="290">
        <v>65</v>
      </c>
      <c r="B69" s="174" t="s">
        <v>1693</v>
      </c>
      <c r="C69" s="274">
        <v>2021</v>
      </c>
      <c r="D69" s="274" t="s">
        <v>1550</v>
      </c>
      <c r="E69" s="275" t="s">
        <v>1972</v>
      </c>
      <c r="F69" s="293"/>
      <c r="G69" s="293"/>
      <c r="H69" s="294"/>
      <c r="I69" s="294">
        <v>1</v>
      </c>
      <c r="J69" s="294"/>
      <c r="K69" s="294"/>
      <c r="L69" s="294"/>
      <c r="M69" s="294"/>
      <c r="N69" s="294"/>
      <c r="O69" s="292"/>
      <c r="P69" s="292"/>
      <c r="Q69" s="292"/>
      <c r="R69" s="292"/>
      <c r="S69" s="292"/>
      <c r="T69" s="292"/>
    </row>
    <row r="70" spans="1:20" ht="45">
      <c r="A70" s="290">
        <v>66</v>
      </c>
      <c r="B70" s="174" t="s">
        <v>2025</v>
      </c>
      <c r="C70" s="274">
        <v>2021</v>
      </c>
      <c r="D70" s="274" t="s">
        <v>1550</v>
      </c>
      <c r="E70" s="275" t="s">
        <v>1556</v>
      </c>
      <c r="F70" s="293"/>
      <c r="G70" s="293"/>
      <c r="H70" s="294"/>
      <c r="I70" s="294">
        <v>1</v>
      </c>
      <c r="J70" s="294"/>
      <c r="K70" s="294"/>
      <c r="L70" s="294"/>
      <c r="M70" s="294"/>
      <c r="N70" s="294"/>
      <c r="O70" s="292"/>
      <c r="P70" s="292"/>
      <c r="Q70" s="292"/>
      <c r="R70" s="292"/>
      <c r="S70" s="292"/>
      <c r="T70" s="292"/>
    </row>
    <row r="71" spans="1:20" ht="45">
      <c r="A71" s="290">
        <v>67</v>
      </c>
      <c r="B71" s="174" t="s">
        <v>2026</v>
      </c>
      <c r="C71" s="274">
        <v>2023</v>
      </c>
      <c r="D71" s="274" t="s">
        <v>1550</v>
      </c>
      <c r="E71" s="275" t="s">
        <v>1551</v>
      </c>
      <c r="F71" s="293"/>
      <c r="G71" s="293"/>
      <c r="H71" s="294"/>
      <c r="I71" s="294">
        <v>1</v>
      </c>
      <c r="J71" s="294"/>
      <c r="K71" s="294"/>
      <c r="L71" s="294"/>
      <c r="M71" s="294"/>
      <c r="N71" s="294"/>
      <c r="O71" s="292"/>
      <c r="P71" s="292"/>
      <c r="Q71" s="292"/>
      <c r="R71" s="292"/>
      <c r="S71" s="292"/>
      <c r="T71" s="292"/>
    </row>
    <row r="72" spans="1:20" ht="60">
      <c r="A72" s="290">
        <v>68</v>
      </c>
      <c r="B72" s="174" t="s">
        <v>2027</v>
      </c>
      <c r="C72" s="274">
        <v>2022</v>
      </c>
      <c r="D72" s="274" t="s">
        <v>1550</v>
      </c>
      <c r="E72" s="275" t="s">
        <v>1551</v>
      </c>
      <c r="F72" s="293"/>
      <c r="G72" s="293"/>
      <c r="H72" s="294"/>
      <c r="I72" s="294">
        <v>1</v>
      </c>
      <c r="J72" s="294"/>
      <c r="K72" s="294"/>
      <c r="L72" s="294"/>
      <c r="M72" s="294"/>
      <c r="N72" s="294"/>
      <c r="O72" s="292"/>
      <c r="P72" s="292"/>
      <c r="Q72" s="292"/>
      <c r="R72" s="292"/>
      <c r="S72" s="292"/>
      <c r="T72" s="292"/>
    </row>
    <row r="73" spans="1:20" ht="60">
      <c r="A73" s="290">
        <v>69</v>
      </c>
      <c r="B73" s="291" t="s">
        <v>2028</v>
      </c>
      <c r="C73" s="274">
        <v>2022</v>
      </c>
      <c r="D73" s="274" t="s">
        <v>1550</v>
      </c>
      <c r="E73" s="275" t="s">
        <v>1570</v>
      </c>
      <c r="F73" s="293"/>
      <c r="G73" s="293"/>
      <c r="H73" s="294">
        <v>1</v>
      </c>
      <c r="I73" s="294"/>
      <c r="J73" s="294"/>
      <c r="K73" s="294"/>
      <c r="L73" s="294"/>
      <c r="M73" s="294"/>
      <c r="N73" s="294"/>
      <c r="O73" s="292"/>
      <c r="P73" s="292"/>
      <c r="Q73" s="292"/>
      <c r="R73" s="292"/>
      <c r="S73" s="292"/>
      <c r="T73" s="292"/>
    </row>
    <row r="74" spans="1:20" ht="45">
      <c r="A74" s="290">
        <v>70</v>
      </c>
      <c r="B74" s="174" t="s">
        <v>2029</v>
      </c>
      <c r="C74" s="274">
        <v>2022</v>
      </c>
      <c r="D74" s="274" t="s">
        <v>1550</v>
      </c>
      <c r="E74" s="275" t="s">
        <v>1556</v>
      </c>
      <c r="F74" s="293"/>
      <c r="G74" s="293"/>
      <c r="H74" s="294">
        <v>1</v>
      </c>
      <c r="I74" s="294"/>
      <c r="J74" s="294"/>
      <c r="K74" s="294"/>
      <c r="L74" s="294"/>
      <c r="M74" s="294"/>
      <c r="N74" s="294"/>
      <c r="O74" s="292"/>
      <c r="P74" s="292"/>
      <c r="Q74" s="292"/>
      <c r="R74" s="292"/>
      <c r="S74" s="292"/>
      <c r="T74" s="292"/>
    </row>
    <row r="75" spans="1:20" ht="60">
      <c r="A75" s="290">
        <v>71</v>
      </c>
      <c r="B75" s="174" t="s">
        <v>2030</v>
      </c>
      <c r="C75" s="274">
        <v>2021</v>
      </c>
      <c r="D75" s="274" t="s">
        <v>1554</v>
      </c>
      <c r="E75" s="296" t="s">
        <v>1557</v>
      </c>
      <c r="F75" s="293"/>
      <c r="G75" s="293"/>
      <c r="H75" s="294"/>
      <c r="I75" s="294"/>
      <c r="J75" s="294"/>
      <c r="K75" s="294"/>
      <c r="L75" s="294"/>
      <c r="M75" s="294"/>
      <c r="N75" s="294">
        <v>1</v>
      </c>
      <c r="O75" s="292"/>
      <c r="P75" s="292"/>
      <c r="Q75" s="292"/>
      <c r="R75" s="292"/>
      <c r="S75" s="292"/>
      <c r="T75" s="292"/>
    </row>
    <row r="76" spans="1:20" ht="75">
      <c r="A76" s="290">
        <v>72</v>
      </c>
      <c r="B76" s="174" t="s">
        <v>2031</v>
      </c>
      <c r="C76" s="274">
        <v>2021</v>
      </c>
      <c r="D76" s="274" t="s">
        <v>1554</v>
      </c>
      <c r="E76" s="275" t="s">
        <v>1557</v>
      </c>
      <c r="F76" s="293"/>
      <c r="G76" s="293"/>
      <c r="H76" s="294"/>
      <c r="I76" s="294"/>
      <c r="J76" s="294"/>
      <c r="K76" s="294"/>
      <c r="L76" s="294"/>
      <c r="M76" s="294"/>
      <c r="N76" s="294">
        <v>1</v>
      </c>
      <c r="O76" s="292"/>
      <c r="P76" s="292"/>
      <c r="Q76" s="292"/>
      <c r="R76" s="292"/>
      <c r="S76" s="292"/>
      <c r="T76" s="292"/>
    </row>
    <row r="77" spans="1:20" ht="90">
      <c r="A77" s="290">
        <v>73</v>
      </c>
      <c r="B77" s="174" t="s">
        <v>2032</v>
      </c>
      <c r="C77" s="274">
        <v>2021</v>
      </c>
      <c r="D77" s="274" t="s">
        <v>1554</v>
      </c>
      <c r="E77" s="280" t="s">
        <v>1557</v>
      </c>
      <c r="F77" s="293"/>
      <c r="G77" s="293"/>
      <c r="H77" s="294"/>
      <c r="I77" s="294"/>
      <c r="J77" s="294"/>
      <c r="K77" s="294"/>
      <c r="L77" s="294"/>
      <c r="M77" s="294"/>
      <c r="N77" s="294">
        <v>1</v>
      </c>
      <c r="O77" s="292"/>
      <c r="P77" s="292"/>
      <c r="Q77" s="292"/>
      <c r="R77" s="292"/>
      <c r="S77" s="292"/>
      <c r="T77" s="292"/>
    </row>
    <row r="78" spans="1:20" ht="75">
      <c r="A78" s="290">
        <v>74</v>
      </c>
      <c r="B78" s="174" t="s">
        <v>2033</v>
      </c>
      <c r="C78" s="274">
        <v>2021</v>
      </c>
      <c r="D78" s="274" t="s">
        <v>1554</v>
      </c>
      <c r="E78" s="275" t="s">
        <v>1557</v>
      </c>
      <c r="F78" s="293"/>
      <c r="G78" s="293"/>
      <c r="H78" s="294"/>
      <c r="I78" s="294"/>
      <c r="J78" s="294"/>
      <c r="K78" s="294"/>
      <c r="L78" s="294"/>
      <c r="M78" s="294"/>
      <c r="N78" s="294">
        <v>1</v>
      </c>
      <c r="O78" s="292"/>
      <c r="P78" s="292"/>
      <c r="Q78" s="292"/>
      <c r="R78" s="292"/>
      <c r="S78" s="292"/>
      <c r="T78" s="292"/>
    </row>
    <row r="79" spans="1:20" ht="60">
      <c r="A79" s="290">
        <v>75</v>
      </c>
      <c r="B79" s="174" t="s">
        <v>2034</v>
      </c>
      <c r="C79" s="274">
        <v>2021</v>
      </c>
      <c r="D79" s="274" t="s">
        <v>1550</v>
      </c>
      <c r="E79" s="275" t="s">
        <v>1556</v>
      </c>
      <c r="F79" s="293"/>
      <c r="G79" s="293"/>
      <c r="H79" s="294">
        <v>1</v>
      </c>
      <c r="I79" s="294"/>
      <c r="J79" s="294"/>
      <c r="K79" s="294"/>
      <c r="L79" s="294"/>
      <c r="M79" s="294"/>
      <c r="N79" s="294"/>
      <c r="O79" s="292"/>
      <c r="P79" s="292"/>
      <c r="Q79" s="292"/>
      <c r="R79" s="292"/>
      <c r="S79" s="292"/>
      <c r="T79" s="292"/>
    </row>
    <row r="80" spans="1:20" ht="60">
      <c r="A80" s="290">
        <v>76</v>
      </c>
      <c r="B80" s="291" t="s">
        <v>1694</v>
      </c>
      <c r="C80" s="274">
        <v>2021</v>
      </c>
      <c r="D80" s="274" t="s">
        <v>1550</v>
      </c>
      <c r="E80" s="275" t="s">
        <v>1556</v>
      </c>
      <c r="F80" s="293"/>
      <c r="G80" s="293"/>
      <c r="H80" s="294"/>
      <c r="I80" s="294">
        <v>1</v>
      </c>
      <c r="J80" s="294"/>
      <c r="K80" s="294"/>
      <c r="L80" s="294"/>
      <c r="M80" s="294"/>
      <c r="N80" s="294"/>
      <c r="O80" s="292"/>
      <c r="P80" s="292"/>
      <c r="Q80" s="292"/>
      <c r="R80" s="292"/>
      <c r="S80" s="292"/>
      <c r="T80" s="292"/>
    </row>
    <row r="81" spans="1:20" ht="60">
      <c r="A81" s="290">
        <v>77</v>
      </c>
      <c r="B81" s="174" t="s">
        <v>1696</v>
      </c>
      <c r="C81" s="274">
        <v>2021</v>
      </c>
      <c r="D81" s="274" t="s">
        <v>1550</v>
      </c>
      <c r="E81" s="275" t="s">
        <v>1556</v>
      </c>
      <c r="F81" s="293"/>
      <c r="G81" s="293"/>
      <c r="H81" s="294"/>
      <c r="I81" s="294">
        <v>1</v>
      </c>
      <c r="J81" s="294"/>
      <c r="K81" s="294"/>
      <c r="L81" s="294"/>
      <c r="M81" s="294"/>
      <c r="N81" s="294"/>
      <c r="O81" s="292"/>
      <c r="P81" s="292"/>
      <c r="Q81" s="292"/>
      <c r="R81" s="292"/>
      <c r="S81" s="292"/>
      <c r="T81" s="292"/>
    </row>
    <row r="82" spans="1:20" ht="45">
      <c r="A82" s="290">
        <v>78</v>
      </c>
      <c r="B82" s="291" t="s">
        <v>1572</v>
      </c>
      <c r="C82" s="274">
        <v>2022</v>
      </c>
      <c r="D82" s="274" t="s">
        <v>1567</v>
      </c>
      <c r="E82" s="275" t="s">
        <v>1564</v>
      </c>
      <c r="F82" s="293"/>
      <c r="G82" s="293"/>
      <c r="H82" s="294"/>
      <c r="I82" s="294"/>
      <c r="J82" s="294"/>
      <c r="K82" s="294"/>
      <c r="L82" s="294"/>
      <c r="M82" s="294">
        <v>1</v>
      </c>
      <c r="N82" s="294"/>
      <c r="O82" s="292"/>
      <c r="P82" s="292"/>
      <c r="Q82" s="292"/>
      <c r="R82" s="292"/>
      <c r="S82" s="292"/>
      <c r="T82" s="292"/>
    </row>
    <row r="83" spans="1:20" ht="75">
      <c r="A83" s="290">
        <v>79</v>
      </c>
      <c r="B83" s="291" t="s">
        <v>2035</v>
      </c>
      <c r="C83" s="274">
        <v>2023</v>
      </c>
      <c r="D83" s="274" t="s">
        <v>1550</v>
      </c>
      <c r="E83" s="275" t="s">
        <v>1551</v>
      </c>
      <c r="F83" s="293"/>
      <c r="G83" s="293"/>
      <c r="H83" s="294">
        <v>1</v>
      </c>
      <c r="I83" s="294"/>
      <c r="J83" s="294"/>
      <c r="K83" s="294"/>
      <c r="L83" s="294"/>
      <c r="M83" s="294"/>
      <c r="N83" s="294"/>
      <c r="O83" s="292"/>
      <c r="P83" s="292"/>
      <c r="Q83" s="292"/>
      <c r="R83" s="292"/>
      <c r="S83" s="292"/>
      <c r="T83" s="292"/>
    </row>
    <row r="84" spans="1:20" ht="60">
      <c r="A84" s="290">
        <v>80</v>
      </c>
      <c r="B84" s="291" t="s">
        <v>2036</v>
      </c>
      <c r="C84" s="274">
        <v>2023</v>
      </c>
      <c r="D84" s="274" t="s">
        <v>1550</v>
      </c>
      <c r="E84" s="275" t="s">
        <v>1551</v>
      </c>
      <c r="F84" s="293"/>
      <c r="G84" s="293"/>
      <c r="H84" s="294">
        <v>1</v>
      </c>
      <c r="I84" s="294"/>
      <c r="J84" s="294"/>
      <c r="K84" s="294"/>
      <c r="L84" s="294"/>
      <c r="M84" s="294"/>
      <c r="N84" s="294"/>
      <c r="O84" s="292"/>
      <c r="P84" s="292"/>
      <c r="Q84" s="292"/>
      <c r="R84" s="292"/>
      <c r="S84" s="292"/>
      <c r="T84" s="292"/>
    </row>
    <row r="85" spans="1:20" ht="75">
      <c r="A85" s="290">
        <v>81</v>
      </c>
      <c r="B85" s="291" t="s">
        <v>2037</v>
      </c>
      <c r="C85" s="274">
        <v>2023</v>
      </c>
      <c r="D85" s="274" t="s">
        <v>1550</v>
      </c>
      <c r="E85" s="275" t="s">
        <v>1551</v>
      </c>
      <c r="F85" s="293"/>
      <c r="G85" s="293"/>
      <c r="H85" s="294">
        <v>1</v>
      </c>
      <c r="I85" s="294"/>
      <c r="J85" s="294"/>
      <c r="K85" s="294"/>
      <c r="L85" s="294"/>
      <c r="M85" s="294"/>
      <c r="N85" s="294"/>
      <c r="O85" s="292"/>
      <c r="P85" s="292"/>
      <c r="Q85" s="292"/>
      <c r="R85" s="292"/>
      <c r="S85" s="292"/>
      <c r="T85" s="292"/>
    </row>
    <row r="86" spans="1:20" ht="90">
      <c r="A86" s="290">
        <v>82</v>
      </c>
      <c r="B86" s="291" t="s">
        <v>2038</v>
      </c>
      <c r="C86" s="274">
        <v>2023</v>
      </c>
      <c r="D86" s="274" t="s">
        <v>1550</v>
      </c>
      <c r="E86" s="275" t="s">
        <v>1551</v>
      </c>
      <c r="F86" s="293"/>
      <c r="G86" s="293"/>
      <c r="H86" s="294">
        <v>1</v>
      </c>
      <c r="I86" s="294"/>
      <c r="J86" s="294"/>
      <c r="K86" s="294"/>
      <c r="L86" s="294"/>
      <c r="M86" s="294"/>
      <c r="N86" s="294"/>
      <c r="O86" s="292"/>
      <c r="P86" s="292"/>
      <c r="Q86" s="292"/>
      <c r="R86" s="292"/>
      <c r="S86" s="292"/>
      <c r="T86" s="292"/>
    </row>
    <row r="87" spans="1:20" ht="105">
      <c r="A87" s="290">
        <v>83</v>
      </c>
      <c r="B87" s="291" t="s">
        <v>2039</v>
      </c>
      <c r="C87" s="274">
        <v>2023</v>
      </c>
      <c r="D87" s="274" t="s">
        <v>1550</v>
      </c>
      <c r="E87" s="275" t="s">
        <v>1573</v>
      </c>
      <c r="F87" s="293"/>
      <c r="G87" s="293"/>
      <c r="H87" s="294"/>
      <c r="I87" s="294"/>
      <c r="J87" s="294">
        <v>1</v>
      </c>
      <c r="K87" s="294"/>
      <c r="L87" s="294"/>
      <c r="M87" s="294"/>
      <c r="N87" s="294"/>
      <c r="O87" s="292"/>
      <c r="P87" s="292"/>
      <c r="Q87" s="292"/>
      <c r="R87" s="292"/>
      <c r="S87" s="292"/>
      <c r="T87" s="292"/>
    </row>
    <row r="88" spans="1:20" ht="90">
      <c r="A88" s="290">
        <v>84</v>
      </c>
      <c r="B88" s="174" t="s">
        <v>2040</v>
      </c>
      <c r="C88" s="274">
        <v>2022</v>
      </c>
      <c r="D88" s="274" t="s">
        <v>1550</v>
      </c>
      <c r="E88" s="275" t="s">
        <v>1555</v>
      </c>
      <c r="F88" s="293"/>
      <c r="G88" s="293"/>
      <c r="H88" s="294"/>
      <c r="I88" s="294"/>
      <c r="J88" s="294">
        <v>1</v>
      </c>
      <c r="K88" s="294"/>
      <c r="L88" s="294"/>
      <c r="M88" s="294"/>
      <c r="N88" s="294"/>
      <c r="O88" s="292"/>
      <c r="P88" s="292"/>
      <c r="Q88" s="292"/>
      <c r="R88" s="292"/>
      <c r="S88" s="292"/>
      <c r="T88" s="292"/>
    </row>
    <row r="89" spans="1:20" ht="60">
      <c r="A89" s="290">
        <v>85</v>
      </c>
      <c r="B89" s="174" t="s">
        <v>2041</v>
      </c>
      <c r="C89" s="274">
        <v>2022</v>
      </c>
      <c r="D89" s="274" t="s">
        <v>1550</v>
      </c>
      <c r="E89" s="275" t="s">
        <v>1570</v>
      </c>
      <c r="F89" s="293"/>
      <c r="G89" s="293"/>
      <c r="H89" s="294">
        <v>1</v>
      </c>
      <c r="I89" s="294"/>
      <c r="J89" s="294"/>
      <c r="K89" s="294"/>
      <c r="L89" s="294"/>
      <c r="M89" s="294"/>
      <c r="N89" s="294"/>
      <c r="O89" s="292"/>
      <c r="P89" s="292"/>
      <c r="Q89" s="292"/>
      <c r="R89" s="292"/>
      <c r="S89" s="292"/>
      <c r="T89" s="292"/>
    </row>
    <row r="90" spans="1:20" ht="75">
      <c r="A90" s="290">
        <v>86</v>
      </c>
      <c r="B90" s="281" t="s">
        <v>2042</v>
      </c>
      <c r="C90" s="274">
        <v>2022</v>
      </c>
      <c r="D90" s="274" t="s">
        <v>1550</v>
      </c>
      <c r="E90" s="280" t="s">
        <v>1557</v>
      </c>
      <c r="F90" s="293"/>
      <c r="G90" s="293"/>
      <c r="H90" s="294"/>
      <c r="I90" s="294"/>
      <c r="J90" s="294"/>
      <c r="K90" s="294"/>
      <c r="L90" s="294"/>
      <c r="M90" s="294">
        <v>1</v>
      </c>
      <c r="N90" s="294"/>
      <c r="O90" s="292"/>
      <c r="P90" s="292"/>
      <c r="Q90" s="292"/>
      <c r="R90" s="292"/>
      <c r="S90" s="292"/>
      <c r="T90" s="292"/>
    </row>
    <row r="91" spans="1:20" ht="45">
      <c r="A91" s="290">
        <v>87</v>
      </c>
      <c r="B91" s="174" t="s">
        <v>2043</v>
      </c>
      <c r="C91" s="274">
        <v>2022</v>
      </c>
      <c r="D91" s="274" t="s">
        <v>1550</v>
      </c>
      <c r="E91" s="280" t="s">
        <v>1574</v>
      </c>
      <c r="F91" s="293"/>
      <c r="G91" s="293"/>
      <c r="H91" s="294"/>
      <c r="I91" s="294">
        <v>1</v>
      </c>
      <c r="J91" s="294"/>
      <c r="K91" s="294"/>
      <c r="L91" s="294"/>
      <c r="M91" s="294"/>
      <c r="N91" s="294"/>
      <c r="O91" s="292"/>
      <c r="P91" s="292"/>
      <c r="Q91" s="292"/>
      <c r="R91" s="292"/>
      <c r="S91" s="292"/>
      <c r="T91" s="292"/>
    </row>
    <row r="92" spans="1:20" ht="60">
      <c r="A92" s="290">
        <v>88</v>
      </c>
      <c r="B92" s="174" t="s">
        <v>2044</v>
      </c>
      <c r="C92" s="280">
        <v>2021</v>
      </c>
      <c r="D92" s="274" t="s">
        <v>1554</v>
      </c>
      <c r="E92" s="275" t="s">
        <v>1575</v>
      </c>
      <c r="F92" s="293"/>
      <c r="G92" s="293"/>
      <c r="H92" s="294"/>
      <c r="I92" s="294"/>
      <c r="J92" s="294"/>
      <c r="K92" s="294"/>
      <c r="L92" s="294"/>
      <c r="M92" s="294"/>
      <c r="N92" s="294">
        <v>1</v>
      </c>
      <c r="O92" s="292"/>
      <c r="P92" s="292"/>
      <c r="Q92" s="292"/>
      <c r="R92" s="292"/>
      <c r="S92" s="292"/>
      <c r="T92" s="292"/>
    </row>
    <row r="93" spans="1:20" ht="75">
      <c r="A93" s="290">
        <v>89</v>
      </c>
      <c r="B93" s="174" t="s">
        <v>1702</v>
      </c>
      <c r="C93" s="274">
        <v>2021</v>
      </c>
      <c r="D93" s="274" t="s">
        <v>1550</v>
      </c>
      <c r="E93" s="275" t="s">
        <v>1551</v>
      </c>
      <c r="F93" s="293"/>
      <c r="G93" s="293"/>
      <c r="H93" s="294"/>
      <c r="I93" s="294">
        <v>1</v>
      </c>
      <c r="J93" s="294"/>
      <c r="K93" s="294"/>
      <c r="L93" s="294"/>
      <c r="M93" s="294"/>
      <c r="N93" s="294"/>
      <c r="O93" s="292"/>
      <c r="P93" s="292"/>
      <c r="Q93" s="292"/>
      <c r="R93" s="292"/>
      <c r="S93" s="292"/>
      <c r="T93" s="292"/>
    </row>
    <row r="94" spans="1:20" ht="90">
      <c r="A94" s="290">
        <v>90</v>
      </c>
      <c r="B94" s="174" t="s">
        <v>1703</v>
      </c>
      <c r="C94" s="274">
        <v>2021</v>
      </c>
      <c r="D94" s="274" t="s">
        <v>1550</v>
      </c>
      <c r="E94" s="275" t="s">
        <v>1551</v>
      </c>
      <c r="F94" s="293"/>
      <c r="G94" s="293"/>
      <c r="H94" s="294"/>
      <c r="I94" s="294">
        <v>1</v>
      </c>
      <c r="J94" s="294"/>
      <c r="K94" s="294"/>
      <c r="L94" s="294"/>
      <c r="M94" s="294"/>
      <c r="N94" s="294"/>
      <c r="O94" s="292"/>
      <c r="P94" s="292"/>
      <c r="Q94" s="292"/>
      <c r="R94" s="292"/>
      <c r="S94" s="292"/>
      <c r="T94" s="292"/>
    </row>
    <row r="95" spans="1:20" ht="60">
      <c r="A95" s="290">
        <v>91</v>
      </c>
      <c r="B95" s="174" t="s">
        <v>1704</v>
      </c>
      <c r="C95" s="274">
        <v>2021</v>
      </c>
      <c r="D95" s="274" t="s">
        <v>1550</v>
      </c>
      <c r="E95" s="275" t="s">
        <v>1551</v>
      </c>
      <c r="F95" s="293"/>
      <c r="G95" s="293"/>
      <c r="H95" s="294"/>
      <c r="I95" s="294">
        <v>1</v>
      </c>
      <c r="J95" s="294"/>
      <c r="K95" s="294"/>
      <c r="L95" s="294"/>
      <c r="M95" s="294"/>
      <c r="N95" s="294"/>
      <c r="O95" s="292"/>
      <c r="P95" s="292"/>
      <c r="Q95" s="292"/>
      <c r="R95" s="292"/>
      <c r="S95" s="292"/>
      <c r="T95" s="292"/>
    </row>
    <row r="96" spans="1:20" ht="60">
      <c r="A96" s="290">
        <v>92</v>
      </c>
      <c r="B96" s="174" t="s">
        <v>1576</v>
      </c>
      <c r="C96" s="274">
        <v>2021</v>
      </c>
      <c r="D96" s="274" t="s">
        <v>1550</v>
      </c>
      <c r="E96" s="275" t="s">
        <v>1570</v>
      </c>
      <c r="F96" s="293"/>
      <c r="G96" s="293"/>
      <c r="H96" s="294">
        <v>1</v>
      </c>
      <c r="I96" s="294"/>
      <c r="J96" s="294"/>
      <c r="K96" s="294"/>
      <c r="L96" s="294"/>
      <c r="M96" s="294"/>
      <c r="N96" s="294"/>
      <c r="O96" s="292"/>
      <c r="P96" s="292"/>
      <c r="Q96" s="292"/>
      <c r="R96" s="292"/>
      <c r="S96" s="292"/>
      <c r="T96" s="292"/>
    </row>
    <row r="97" spans="1:20" ht="75">
      <c r="A97" s="290">
        <v>93</v>
      </c>
      <c r="B97" s="174" t="s">
        <v>2045</v>
      </c>
      <c r="C97" s="274">
        <v>2020</v>
      </c>
      <c r="D97" s="274" t="s">
        <v>1554</v>
      </c>
      <c r="E97" s="275" t="s">
        <v>1557</v>
      </c>
      <c r="F97" s="293"/>
      <c r="G97" s="293"/>
      <c r="H97" s="294"/>
      <c r="I97" s="294"/>
      <c r="J97" s="294"/>
      <c r="K97" s="294"/>
      <c r="L97" s="294"/>
      <c r="M97" s="294"/>
      <c r="N97" s="294">
        <v>1</v>
      </c>
      <c r="O97" s="292"/>
      <c r="P97" s="292"/>
      <c r="Q97" s="292"/>
      <c r="R97" s="292"/>
      <c r="S97" s="292"/>
      <c r="T97" s="292"/>
    </row>
    <row r="98" spans="1:20" ht="60">
      <c r="A98" s="290">
        <v>94</v>
      </c>
      <c r="B98" s="174" t="s">
        <v>2046</v>
      </c>
      <c r="C98" s="274">
        <v>2020</v>
      </c>
      <c r="D98" s="274" t="s">
        <v>1550</v>
      </c>
      <c r="E98" s="275" t="s">
        <v>1555</v>
      </c>
      <c r="F98" s="293"/>
      <c r="G98" s="293"/>
      <c r="H98" s="294"/>
      <c r="I98" s="294">
        <v>1</v>
      </c>
      <c r="J98" s="294"/>
      <c r="K98" s="294"/>
      <c r="L98" s="294"/>
      <c r="M98" s="294"/>
      <c r="N98" s="294"/>
      <c r="O98" s="292"/>
      <c r="P98" s="292"/>
      <c r="Q98" s="292"/>
      <c r="R98" s="292"/>
      <c r="S98" s="292"/>
      <c r="T98" s="292"/>
    </row>
    <row r="99" spans="1:20" ht="60">
      <c r="A99" s="290">
        <v>95</v>
      </c>
      <c r="B99" s="174" t="s">
        <v>2047</v>
      </c>
      <c r="C99" s="274">
        <v>2020</v>
      </c>
      <c r="D99" s="274" t="s">
        <v>1550</v>
      </c>
      <c r="E99" s="275" t="s">
        <v>1555</v>
      </c>
      <c r="F99" s="293"/>
      <c r="G99" s="293"/>
      <c r="H99" s="294"/>
      <c r="I99" s="294"/>
      <c r="J99" s="294">
        <v>1</v>
      </c>
      <c r="K99" s="294"/>
      <c r="L99" s="294"/>
      <c r="M99" s="294"/>
      <c r="N99" s="294"/>
      <c r="O99" s="294"/>
      <c r="P99" s="294"/>
      <c r="Q99" s="294"/>
      <c r="R99" s="294"/>
      <c r="S99" s="294"/>
      <c r="T99" s="294"/>
    </row>
    <row r="100" spans="1:20" ht="90">
      <c r="A100" s="290">
        <v>96</v>
      </c>
      <c r="B100" s="174" t="s">
        <v>2048</v>
      </c>
      <c r="C100" s="274">
        <v>2020</v>
      </c>
      <c r="D100" s="274" t="s">
        <v>1550</v>
      </c>
      <c r="E100" s="275" t="s">
        <v>1555</v>
      </c>
      <c r="F100" s="293"/>
      <c r="G100" s="293"/>
      <c r="H100" s="294"/>
      <c r="I100" s="294"/>
      <c r="J100" s="294">
        <v>1</v>
      </c>
      <c r="K100" s="294"/>
      <c r="L100" s="294"/>
      <c r="M100" s="294"/>
      <c r="N100" s="294"/>
      <c r="O100" s="292"/>
      <c r="P100" s="292"/>
      <c r="Q100" s="292"/>
      <c r="R100" s="292"/>
      <c r="S100" s="292"/>
      <c r="T100" s="292"/>
    </row>
    <row r="101" spans="1:20" ht="90">
      <c r="A101" s="290">
        <v>97</v>
      </c>
      <c r="B101" s="291" t="s">
        <v>1726</v>
      </c>
      <c r="C101" s="282">
        <v>2020</v>
      </c>
      <c r="D101" s="274" t="s">
        <v>1550</v>
      </c>
      <c r="E101" s="275" t="s">
        <v>1555</v>
      </c>
      <c r="F101" s="293"/>
      <c r="G101" s="293"/>
      <c r="H101" s="294"/>
      <c r="I101" s="294"/>
      <c r="J101" s="294">
        <v>1</v>
      </c>
      <c r="K101" s="294"/>
      <c r="L101" s="294"/>
      <c r="M101" s="294"/>
      <c r="N101" s="294"/>
      <c r="O101" s="292"/>
      <c r="P101" s="292"/>
      <c r="Q101" s="292"/>
      <c r="R101" s="292"/>
      <c r="S101" s="292"/>
      <c r="T101" s="292"/>
    </row>
    <row r="102" spans="1:20" ht="75">
      <c r="A102" s="290">
        <v>98</v>
      </c>
      <c r="B102" s="174" t="s">
        <v>2049</v>
      </c>
      <c r="C102" s="282">
        <v>2022</v>
      </c>
      <c r="D102" s="274" t="s">
        <v>1550</v>
      </c>
      <c r="E102" s="275" t="s">
        <v>1551</v>
      </c>
      <c r="F102" s="293"/>
      <c r="G102" s="293"/>
      <c r="H102" s="294"/>
      <c r="I102" s="294">
        <v>1</v>
      </c>
      <c r="J102" s="294"/>
      <c r="K102" s="294"/>
      <c r="L102" s="294"/>
      <c r="M102" s="294"/>
      <c r="N102" s="294"/>
      <c r="O102" s="292"/>
      <c r="P102" s="292"/>
      <c r="Q102" s="292"/>
      <c r="R102" s="292"/>
      <c r="S102" s="292"/>
      <c r="T102" s="292"/>
    </row>
    <row r="103" spans="1:20" ht="60">
      <c r="A103" s="290">
        <v>99</v>
      </c>
      <c r="B103" s="174" t="s">
        <v>1705</v>
      </c>
      <c r="C103" s="282">
        <v>2021</v>
      </c>
      <c r="D103" s="274" t="s">
        <v>1550</v>
      </c>
      <c r="E103" s="275" t="s">
        <v>1551</v>
      </c>
      <c r="F103" s="293"/>
      <c r="G103" s="293"/>
      <c r="H103" s="294"/>
      <c r="I103" s="294">
        <v>1</v>
      </c>
      <c r="J103" s="294"/>
      <c r="K103" s="294"/>
      <c r="L103" s="294"/>
      <c r="M103" s="294"/>
      <c r="N103" s="294"/>
      <c r="O103" s="292"/>
      <c r="P103" s="292"/>
      <c r="Q103" s="292"/>
      <c r="R103" s="292"/>
      <c r="S103" s="292"/>
      <c r="T103" s="292"/>
    </row>
    <row r="104" spans="1:20" ht="60">
      <c r="A104" s="290">
        <v>100</v>
      </c>
      <c r="B104" s="174" t="s">
        <v>1706</v>
      </c>
      <c r="C104" s="274">
        <v>2021</v>
      </c>
      <c r="D104" s="274" t="s">
        <v>1550</v>
      </c>
      <c r="E104" s="275" t="s">
        <v>1551</v>
      </c>
      <c r="F104" s="293"/>
      <c r="G104" s="293"/>
      <c r="H104" s="294"/>
      <c r="I104" s="294">
        <v>1</v>
      </c>
      <c r="J104" s="294"/>
      <c r="K104" s="294"/>
      <c r="L104" s="294"/>
      <c r="M104" s="294"/>
      <c r="N104" s="294"/>
      <c r="O104" s="292"/>
      <c r="P104" s="292"/>
      <c r="Q104" s="292"/>
      <c r="R104" s="292"/>
      <c r="S104" s="292"/>
      <c r="T104" s="292"/>
    </row>
    <row r="105" spans="1:20" ht="75">
      <c r="A105" s="290">
        <v>101</v>
      </c>
      <c r="B105" s="174" t="s">
        <v>2050</v>
      </c>
      <c r="C105" s="274">
        <v>2021</v>
      </c>
      <c r="D105" s="274" t="s">
        <v>1550</v>
      </c>
      <c r="E105" s="275" t="s">
        <v>1570</v>
      </c>
      <c r="F105" s="293"/>
      <c r="G105" s="293"/>
      <c r="H105" s="294">
        <v>1</v>
      </c>
      <c r="I105" s="294"/>
      <c r="J105" s="294"/>
      <c r="K105" s="294"/>
      <c r="L105" s="294"/>
      <c r="M105" s="294"/>
      <c r="N105" s="294"/>
      <c r="O105" s="292"/>
      <c r="P105" s="292"/>
      <c r="Q105" s="292"/>
      <c r="R105" s="292"/>
      <c r="S105" s="292"/>
      <c r="T105" s="292"/>
    </row>
    <row r="106" spans="1:20" ht="45">
      <c r="A106" s="290">
        <v>102</v>
      </c>
      <c r="B106" s="174" t="s">
        <v>1707</v>
      </c>
      <c r="C106" s="274">
        <v>2021</v>
      </c>
      <c r="D106" s="274" t="s">
        <v>1550</v>
      </c>
      <c r="E106" s="275" t="s">
        <v>1556</v>
      </c>
      <c r="F106" s="293"/>
      <c r="G106" s="293"/>
      <c r="H106" s="294"/>
      <c r="I106" s="294">
        <v>1</v>
      </c>
      <c r="J106" s="294"/>
      <c r="K106" s="294"/>
      <c r="L106" s="294"/>
      <c r="M106" s="294"/>
      <c r="N106" s="294"/>
      <c r="O106" s="292"/>
      <c r="P106" s="292"/>
      <c r="Q106" s="292"/>
      <c r="R106" s="292"/>
      <c r="S106" s="292"/>
      <c r="T106" s="292"/>
    </row>
    <row r="107" spans="1:20" ht="60">
      <c r="A107" s="290">
        <v>103</v>
      </c>
      <c r="B107" s="174" t="s">
        <v>2051</v>
      </c>
      <c r="C107" s="274">
        <v>2020</v>
      </c>
      <c r="D107" s="274" t="s">
        <v>1550</v>
      </c>
      <c r="E107" s="275" t="s">
        <v>1556</v>
      </c>
      <c r="F107" s="293"/>
      <c r="G107" s="293"/>
      <c r="H107" s="294"/>
      <c r="I107" s="294">
        <v>1</v>
      </c>
      <c r="J107" s="294"/>
      <c r="K107" s="294"/>
      <c r="L107" s="294"/>
      <c r="M107" s="294"/>
      <c r="N107" s="294"/>
      <c r="O107" s="292"/>
      <c r="P107" s="292"/>
      <c r="Q107" s="292"/>
      <c r="R107" s="292"/>
      <c r="S107" s="292"/>
      <c r="T107" s="292"/>
    </row>
    <row r="108" spans="1:20">
      <c r="A108" s="290">
        <v>104</v>
      </c>
      <c r="B108" s="174" t="s">
        <v>1577</v>
      </c>
      <c r="C108" s="274">
        <v>2020</v>
      </c>
      <c r="D108" s="274" t="s">
        <v>1578</v>
      </c>
      <c r="E108" s="275" t="s">
        <v>1579</v>
      </c>
      <c r="F108" s="293"/>
      <c r="G108" s="293"/>
      <c r="H108" s="294"/>
      <c r="I108" s="294"/>
      <c r="J108" s="294"/>
      <c r="K108" s="294"/>
      <c r="L108" s="294"/>
      <c r="M108" s="294"/>
      <c r="N108" s="294"/>
      <c r="O108" s="292"/>
      <c r="P108" s="292">
        <v>1</v>
      </c>
      <c r="Q108" s="292"/>
      <c r="R108" s="292"/>
      <c r="S108" s="292"/>
      <c r="T108" s="292"/>
    </row>
    <row r="109" spans="1:20" ht="30">
      <c r="A109" s="290">
        <v>105</v>
      </c>
      <c r="B109" s="174" t="s">
        <v>1580</v>
      </c>
      <c r="C109" s="274">
        <v>2020</v>
      </c>
      <c r="D109" s="274" t="s">
        <v>1578</v>
      </c>
      <c r="E109" s="275" t="s">
        <v>1579</v>
      </c>
      <c r="F109" s="293"/>
      <c r="G109" s="293"/>
      <c r="H109" s="294"/>
      <c r="I109" s="294"/>
      <c r="J109" s="294"/>
      <c r="K109" s="294"/>
      <c r="L109" s="294"/>
      <c r="M109" s="294"/>
      <c r="N109" s="294"/>
      <c r="O109" s="292"/>
      <c r="P109" s="292">
        <v>1</v>
      </c>
      <c r="Q109" s="292"/>
      <c r="R109" s="292"/>
      <c r="S109" s="292"/>
      <c r="T109" s="292"/>
    </row>
    <row r="110" spans="1:20" ht="30">
      <c r="A110" s="290">
        <v>106</v>
      </c>
      <c r="B110" s="174" t="s">
        <v>1581</v>
      </c>
      <c r="C110" s="274">
        <v>2021</v>
      </c>
      <c r="D110" s="274" t="s">
        <v>1578</v>
      </c>
      <c r="E110" s="275" t="s">
        <v>1579</v>
      </c>
      <c r="F110" s="293"/>
      <c r="G110" s="293"/>
      <c r="H110" s="294"/>
      <c r="I110" s="294"/>
      <c r="J110" s="294"/>
      <c r="K110" s="294"/>
      <c r="L110" s="294"/>
      <c r="M110" s="294"/>
      <c r="N110" s="294"/>
      <c r="O110" s="292"/>
      <c r="P110" s="292">
        <v>1</v>
      </c>
      <c r="Q110" s="292"/>
      <c r="R110" s="292"/>
      <c r="S110" s="292"/>
      <c r="T110" s="292"/>
    </row>
    <row r="111" spans="1:20">
      <c r="A111" s="290">
        <v>107</v>
      </c>
      <c r="B111" s="174" t="s">
        <v>1582</v>
      </c>
      <c r="C111" s="274">
        <v>2021</v>
      </c>
      <c r="D111" s="274" t="s">
        <v>1578</v>
      </c>
      <c r="E111" s="275" t="s">
        <v>1583</v>
      </c>
      <c r="F111" s="293"/>
      <c r="G111" s="293"/>
      <c r="H111" s="294"/>
      <c r="I111" s="294"/>
      <c r="J111" s="294"/>
      <c r="K111" s="294"/>
      <c r="L111" s="294"/>
      <c r="M111" s="294"/>
      <c r="N111" s="294"/>
      <c r="O111" s="292"/>
      <c r="P111" s="292">
        <v>1</v>
      </c>
      <c r="Q111" s="292"/>
      <c r="R111" s="292"/>
      <c r="S111" s="292"/>
      <c r="T111" s="292"/>
    </row>
    <row r="112" spans="1:20" ht="30">
      <c r="A112" s="290">
        <v>108</v>
      </c>
      <c r="B112" s="174" t="s">
        <v>1584</v>
      </c>
      <c r="C112" s="274">
        <v>2021</v>
      </c>
      <c r="D112" s="274" t="s">
        <v>1578</v>
      </c>
      <c r="E112" s="280" t="s">
        <v>1583</v>
      </c>
      <c r="F112" s="293"/>
      <c r="G112" s="293"/>
      <c r="H112" s="294"/>
      <c r="I112" s="294"/>
      <c r="J112" s="294"/>
      <c r="K112" s="294"/>
      <c r="L112" s="294"/>
      <c r="M112" s="294"/>
      <c r="N112" s="294"/>
      <c r="O112" s="292"/>
      <c r="P112" s="292">
        <v>1</v>
      </c>
      <c r="Q112" s="292"/>
      <c r="R112" s="292"/>
      <c r="S112" s="292"/>
      <c r="T112" s="292"/>
    </row>
    <row r="113" spans="1:20" ht="30">
      <c r="A113" s="290">
        <v>109</v>
      </c>
      <c r="B113" s="174" t="s">
        <v>1585</v>
      </c>
      <c r="C113" s="274">
        <v>2022</v>
      </c>
      <c r="D113" s="274" t="s">
        <v>1578</v>
      </c>
      <c r="E113" s="275" t="s">
        <v>1579</v>
      </c>
      <c r="F113" s="293"/>
      <c r="G113" s="293"/>
      <c r="H113" s="294"/>
      <c r="I113" s="294"/>
      <c r="J113" s="294"/>
      <c r="K113" s="294"/>
      <c r="L113" s="294"/>
      <c r="M113" s="294"/>
      <c r="N113" s="294"/>
      <c r="O113" s="292"/>
      <c r="P113" s="292">
        <v>1</v>
      </c>
      <c r="Q113" s="292"/>
      <c r="R113" s="292"/>
      <c r="S113" s="292"/>
      <c r="T113" s="292"/>
    </row>
    <row r="114" spans="1:20" ht="30">
      <c r="A114" s="290">
        <v>110</v>
      </c>
      <c r="B114" s="174" t="s">
        <v>1586</v>
      </c>
      <c r="C114" s="274">
        <v>2022</v>
      </c>
      <c r="D114" s="274" t="s">
        <v>1578</v>
      </c>
      <c r="E114" s="275" t="s">
        <v>1579</v>
      </c>
      <c r="F114" s="293"/>
      <c r="G114" s="293"/>
      <c r="H114" s="294"/>
      <c r="I114" s="294"/>
      <c r="J114" s="294"/>
      <c r="K114" s="294"/>
      <c r="L114" s="294"/>
      <c r="M114" s="294"/>
      <c r="N114" s="294"/>
      <c r="O114" s="292"/>
      <c r="P114" s="292">
        <v>1</v>
      </c>
      <c r="Q114" s="292"/>
      <c r="R114" s="292"/>
      <c r="S114" s="292"/>
      <c r="T114" s="292"/>
    </row>
    <row r="115" spans="1:20" ht="30">
      <c r="A115" s="290">
        <v>111</v>
      </c>
      <c r="B115" s="174" t="s">
        <v>1587</v>
      </c>
      <c r="C115" s="274">
        <v>2021</v>
      </c>
      <c r="D115" s="274" t="s">
        <v>1578</v>
      </c>
      <c r="E115" s="280" t="s">
        <v>1579</v>
      </c>
      <c r="F115" s="293"/>
      <c r="G115" s="293"/>
      <c r="H115" s="294"/>
      <c r="I115" s="294"/>
      <c r="J115" s="294"/>
      <c r="K115" s="294"/>
      <c r="L115" s="294"/>
      <c r="M115" s="294"/>
      <c r="N115" s="294"/>
      <c r="O115" s="292"/>
      <c r="P115" s="292">
        <v>1</v>
      </c>
      <c r="Q115" s="292"/>
      <c r="R115" s="292"/>
      <c r="S115" s="292"/>
      <c r="T115" s="292"/>
    </row>
    <row r="116" spans="1:20">
      <c r="A116" s="290">
        <v>112</v>
      </c>
      <c r="B116" s="174" t="s">
        <v>1588</v>
      </c>
      <c r="C116" s="274">
        <v>2023</v>
      </c>
      <c r="D116" s="274" t="s">
        <v>1578</v>
      </c>
      <c r="E116" s="275" t="s">
        <v>1579</v>
      </c>
      <c r="F116" s="293"/>
      <c r="G116" s="293"/>
      <c r="H116" s="294"/>
      <c r="I116" s="294"/>
      <c r="J116" s="294"/>
      <c r="K116" s="294"/>
      <c r="L116" s="294"/>
      <c r="M116" s="294"/>
      <c r="N116" s="294"/>
      <c r="O116" s="292"/>
      <c r="P116" s="292">
        <v>1</v>
      </c>
      <c r="Q116" s="292"/>
      <c r="R116" s="292"/>
      <c r="S116" s="292"/>
      <c r="T116" s="292"/>
    </row>
    <row r="117" spans="1:20">
      <c r="A117" s="290">
        <v>113</v>
      </c>
      <c r="B117" s="174" t="s">
        <v>1589</v>
      </c>
      <c r="C117" s="274">
        <v>2021</v>
      </c>
      <c r="D117" s="274" t="s">
        <v>1578</v>
      </c>
      <c r="E117" s="275" t="s">
        <v>1579</v>
      </c>
      <c r="F117" s="293"/>
      <c r="G117" s="293"/>
      <c r="H117" s="294"/>
      <c r="I117" s="294"/>
      <c r="J117" s="294"/>
      <c r="K117" s="294"/>
      <c r="L117" s="294"/>
      <c r="M117" s="294"/>
      <c r="N117" s="294"/>
      <c r="O117" s="292"/>
      <c r="P117" s="292">
        <v>1</v>
      </c>
      <c r="Q117" s="292"/>
      <c r="R117" s="292"/>
      <c r="S117" s="292"/>
      <c r="T117" s="292"/>
    </row>
    <row r="118" spans="1:20" ht="60">
      <c r="A118" s="290">
        <v>114</v>
      </c>
      <c r="B118" s="174" t="s">
        <v>1590</v>
      </c>
      <c r="C118" s="274">
        <v>2022</v>
      </c>
      <c r="D118" s="274" t="s">
        <v>1550</v>
      </c>
      <c r="E118" s="275" t="s">
        <v>1551</v>
      </c>
      <c r="F118" s="293"/>
      <c r="G118" s="293"/>
      <c r="H118" s="294"/>
      <c r="I118" s="294">
        <v>1</v>
      </c>
      <c r="J118" s="294"/>
      <c r="K118" s="294"/>
      <c r="L118" s="294"/>
      <c r="M118" s="294"/>
      <c r="N118" s="294"/>
      <c r="O118" s="292"/>
      <c r="P118" s="292"/>
      <c r="Q118" s="292"/>
      <c r="R118" s="292"/>
      <c r="S118" s="292"/>
      <c r="T118" s="292"/>
    </row>
    <row r="119" spans="1:20" ht="60">
      <c r="A119" s="290">
        <v>115</v>
      </c>
      <c r="B119" s="174" t="s">
        <v>2052</v>
      </c>
      <c r="C119" s="274">
        <v>2022</v>
      </c>
      <c r="D119" s="274" t="s">
        <v>1550</v>
      </c>
      <c r="E119" s="275" t="s">
        <v>1570</v>
      </c>
      <c r="F119" s="293"/>
      <c r="G119" s="293"/>
      <c r="H119" s="294">
        <v>1</v>
      </c>
      <c r="I119" s="294"/>
      <c r="J119" s="294"/>
      <c r="K119" s="294"/>
      <c r="L119" s="294"/>
      <c r="M119" s="294"/>
      <c r="N119" s="294"/>
      <c r="O119" s="292"/>
      <c r="P119" s="292"/>
      <c r="Q119" s="292"/>
      <c r="R119" s="292"/>
      <c r="S119" s="292"/>
      <c r="T119" s="292"/>
    </row>
    <row r="120" spans="1:20" ht="90">
      <c r="A120" s="290">
        <v>116</v>
      </c>
      <c r="B120" s="174" t="s">
        <v>1712</v>
      </c>
      <c r="C120" s="274">
        <v>2022</v>
      </c>
      <c r="D120" s="274" t="s">
        <v>1550</v>
      </c>
      <c r="E120" s="275" t="s">
        <v>1555</v>
      </c>
      <c r="F120" s="293"/>
      <c r="G120" s="293"/>
      <c r="H120" s="294"/>
      <c r="I120" s="294"/>
      <c r="J120" s="294">
        <v>1</v>
      </c>
      <c r="K120" s="294"/>
      <c r="L120" s="294"/>
      <c r="M120" s="294"/>
      <c r="N120" s="294"/>
      <c r="O120" s="292"/>
      <c r="P120" s="292"/>
      <c r="Q120" s="292"/>
      <c r="R120" s="292"/>
      <c r="S120" s="292"/>
      <c r="T120" s="292"/>
    </row>
    <row r="121" spans="1:20" ht="60">
      <c r="A121" s="290">
        <v>117</v>
      </c>
      <c r="B121" s="174" t="s">
        <v>2053</v>
      </c>
      <c r="C121" s="274">
        <v>2021</v>
      </c>
      <c r="D121" s="274" t="s">
        <v>1554</v>
      </c>
      <c r="E121" s="275" t="s">
        <v>1557</v>
      </c>
      <c r="F121" s="293"/>
      <c r="G121" s="293"/>
      <c r="H121" s="294"/>
      <c r="I121" s="294"/>
      <c r="J121" s="294"/>
      <c r="K121" s="294"/>
      <c r="L121" s="294"/>
      <c r="M121" s="294"/>
      <c r="N121" s="294">
        <v>1</v>
      </c>
      <c r="O121" s="292"/>
      <c r="P121" s="292"/>
      <c r="Q121" s="292"/>
      <c r="R121" s="292"/>
      <c r="S121" s="292"/>
      <c r="T121" s="292"/>
    </row>
    <row r="122" spans="1:20" ht="75">
      <c r="A122" s="290">
        <v>118</v>
      </c>
      <c r="B122" s="174" t="s">
        <v>2054</v>
      </c>
      <c r="C122" s="274">
        <v>2021</v>
      </c>
      <c r="D122" s="274" t="s">
        <v>1554</v>
      </c>
      <c r="E122" s="275" t="s">
        <v>1557</v>
      </c>
      <c r="F122" s="293"/>
      <c r="G122" s="293"/>
      <c r="H122" s="294"/>
      <c r="I122" s="294"/>
      <c r="J122" s="294"/>
      <c r="K122" s="294"/>
      <c r="L122" s="294"/>
      <c r="M122" s="294"/>
      <c r="N122" s="294">
        <v>1</v>
      </c>
      <c r="O122" s="292"/>
      <c r="P122" s="292"/>
      <c r="Q122" s="292"/>
      <c r="R122" s="292"/>
      <c r="S122" s="292"/>
      <c r="T122" s="292"/>
    </row>
    <row r="123" spans="1:20" ht="90">
      <c r="A123" s="290">
        <v>119</v>
      </c>
      <c r="B123" s="174" t="s">
        <v>2055</v>
      </c>
      <c r="C123" s="274">
        <v>2021</v>
      </c>
      <c r="D123" s="274" t="s">
        <v>1550</v>
      </c>
      <c r="E123" s="275" t="s">
        <v>1555</v>
      </c>
      <c r="F123" s="293"/>
      <c r="G123" s="293"/>
      <c r="H123" s="294"/>
      <c r="I123" s="294"/>
      <c r="J123" s="294">
        <v>1</v>
      </c>
      <c r="K123" s="294"/>
      <c r="L123" s="294"/>
      <c r="M123" s="294"/>
      <c r="N123" s="294"/>
      <c r="O123" s="292"/>
      <c r="P123" s="292"/>
      <c r="Q123" s="292"/>
      <c r="R123" s="292"/>
      <c r="S123" s="292"/>
      <c r="T123" s="292"/>
    </row>
    <row r="124" spans="1:20" ht="60">
      <c r="A124" s="290">
        <v>120</v>
      </c>
      <c r="B124" s="174" t="s">
        <v>2056</v>
      </c>
      <c r="C124" s="274">
        <v>2023</v>
      </c>
      <c r="D124" s="274" t="s">
        <v>1550</v>
      </c>
      <c r="E124" s="275" t="s">
        <v>2057</v>
      </c>
      <c r="F124" s="293"/>
      <c r="G124" s="293"/>
      <c r="H124" s="294"/>
      <c r="I124" s="294">
        <v>1</v>
      </c>
      <c r="J124" s="294"/>
      <c r="K124" s="294"/>
      <c r="L124" s="294"/>
      <c r="M124" s="294"/>
      <c r="N124" s="294"/>
      <c r="O124" s="292"/>
      <c r="P124" s="292"/>
      <c r="Q124" s="292"/>
      <c r="R124" s="292"/>
      <c r="S124" s="292"/>
      <c r="T124" s="292"/>
    </row>
    <row r="125" spans="1:20" ht="45">
      <c r="A125" s="290">
        <v>121</v>
      </c>
      <c r="B125" s="291" t="s">
        <v>2058</v>
      </c>
      <c r="C125" s="274">
        <v>2022</v>
      </c>
      <c r="D125" s="274" t="s">
        <v>1550</v>
      </c>
      <c r="E125" s="275" t="s">
        <v>1551</v>
      </c>
      <c r="F125" s="293"/>
      <c r="G125" s="293"/>
      <c r="H125" s="294">
        <v>1</v>
      </c>
      <c r="I125" s="294"/>
      <c r="J125" s="294"/>
      <c r="K125" s="294"/>
      <c r="L125" s="294"/>
      <c r="M125" s="294"/>
      <c r="N125" s="294"/>
      <c r="O125" s="292"/>
      <c r="P125" s="292"/>
      <c r="Q125" s="292"/>
      <c r="R125" s="292"/>
      <c r="S125" s="292"/>
      <c r="T125" s="292"/>
    </row>
    <row r="126" spans="1:20" ht="60">
      <c r="A126" s="290">
        <v>122</v>
      </c>
      <c r="B126" s="174" t="s">
        <v>2059</v>
      </c>
      <c r="C126" s="274">
        <v>2021</v>
      </c>
      <c r="D126" s="274" t="s">
        <v>1550</v>
      </c>
      <c r="E126" s="275" t="s">
        <v>1551</v>
      </c>
      <c r="F126" s="293"/>
      <c r="G126" s="293"/>
      <c r="H126" s="294"/>
      <c r="I126" s="294">
        <v>1</v>
      </c>
      <c r="J126" s="294"/>
      <c r="K126" s="294"/>
      <c r="L126" s="294"/>
      <c r="M126" s="294"/>
      <c r="N126" s="294"/>
      <c r="O126" s="292"/>
      <c r="P126" s="292"/>
      <c r="Q126" s="292"/>
      <c r="R126" s="292"/>
      <c r="S126" s="292"/>
      <c r="T126" s="292"/>
    </row>
    <row r="127" spans="1:20" ht="60">
      <c r="A127" s="290">
        <v>123</v>
      </c>
      <c r="B127" s="174" t="s">
        <v>2060</v>
      </c>
      <c r="C127" s="274">
        <v>2023</v>
      </c>
      <c r="D127" s="274" t="s">
        <v>1550</v>
      </c>
      <c r="E127" s="275" t="s">
        <v>1565</v>
      </c>
      <c r="F127" s="293"/>
      <c r="G127" s="293"/>
      <c r="H127" s="294">
        <v>1</v>
      </c>
      <c r="I127" s="294"/>
      <c r="J127" s="294"/>
      <c r="K127" s="294"/>
      <c r="L127" s="294"/>
      <c r="M127" s="294"/>
      <c r="N127" s="294"/>
      <c r="O127" s="292"/>
      <c r="P127" s="292"/>
      <c r="Q127" s="292"/>
      <c r="R127" s="292"/>
      <c r="S127" s="292"/>
      <c r="T127" s="292"/>
    </row>
    <row r="128" spans="1:20" ht="60">
      <c r="A128" s="290">
        <v>124</v>
      </c>
      <c r="B128" s="174" t="s">
        <v>2061</v>
      </c>
      <c r="C128" s="274">
        <v>2022</v>
      </c>
      <c r="D128" s="274" t="s">
        <v>1550</v>
      </c>
      <c r="E128" s="275" t="s">
        <v>1994</v>
      </c>
      <c r="F128" s="293"/>
      <c r="G128" s="293"/>
      <c r="H128" s="294">
        <v>1</v>
      </c>
      <c r="I128" s="294"/>
      <c r="J128" s="294"/>
      <c r="K128" s="294"/>
      <c r="L128" s="294"/>
      <c r="M128" s="294"/>
      <c r="N128" s="294"/>
      <c r="O128" s="292"/>
      <c r="P128" s="292"/>
      <c r="Q128" s="292"/>
      <c r="R128" s="292"/>
      <c r="S128" s="292"/>
      <c r="T128" s="292"/>
    </row>
    <row r="129" spans="1:20" ht="60">
      <c r="A129" s="290">
        <v>125</v>
      </c>
      <c r="B129" s="174" t="s">
        <v>2062</v>
      </c>
      <c r="C129" s="274">
        <v>2021</v>
      </c>
      <c r="D129" s="274" t="s">
        <v>1550</v>
      </c>
      <c r="E129" s="275" t="s">
        <v>1556</v>
      </c>
      <c r="F129" s="293"/>
      <c r="G129" s="293"/>
      <c r="H129" s="294">
        <v>1</v>
      </c>
      <c r="I129" s="294"/>
      <c r="J129" s="294"/>
      <c r="K129" s="294"/>
      <c r="L129" s="294"/>
      <c r="M129" s="294"/>
      <c r="N129" s="294"/>
      <c r="O129" s="292"/>
      <c r="P129" s="292"/>
      <c r="Q129" s="292"/>
      <c r="R129" s="292"/>
      <c r="S129" s="292"/>
      <c r="T129" s="292"/>
    </row>
    <row r="130" spans="1:20" ht="60">
      <c r="A130" s="290">
        <v>126</v>
      </c>
      <c r="B130" s="174" t="s">
        <v>2063</v>
      </c>
      <c r="C130" s="274">
        <v>2021</v>
      </c>
      <c r="D130" s="274" t="s">
        <v>1550</v>
      </c>
      <c r="E130" s="275" t="s">
        <v>1556</v>
      </c>
      <c r="F130" s="293"/>
      <c r="G130" s="293"/>
      <c r="H130" s="294"/>
      <c r="I130" s="294">
        <v>1</v>
      </c>
      <c r="J130" s="294"/>
      <c r="K130" s="294"/>
      <c r="L130" s="294"/>
      <c r="M130" s="294"/>
      <c r="N130" s="294"/>
      <c r="O130" s="292"/>
      <c r="P130" s="292"/>
      <c r="Q130" s="292"/>
      <c r="R130" s="292"/>
      <c r="S130" s="292"/>
      <c r="T130" s="292"/>
    </row>
    <row r="131" spans="1:20" ht="75">
      <c r="A131" s="290">
        <v>127</v>
      </c>
      <c r="B131" s="291" t="s">
        <v>2064</v>
      </c>
      <c r="C131" s="274">
        <v>2023</v>
      </c>
      <c r="D131" s="274" t="s">
        <v>1550</v>
      </c>
      <c r="E131" s="275" t="s">
        <v>1551</v>
      </c>
      <c r="F131" s="293"/>
      <c r="G131" s="293"/>
      <c r="H131" s="294">
        <v>1</v>
      </c>
      <c r="I131" s="294"/>
      <c r="J131" s="294"/>
      <c r="K131" s="294"/>
      <c r="L131" s="294"/>
      <c r="M131" s="294"/>
      <c r="N131" s="294"/>
      <c r="O131" s="292"/>
      <c r="P131" s="292"/>
      <c r="Q131" s="292"/>
      <c r="R131" s="292"/>
      <c r="S131" s="292"/>
      <c r="T131" s="292"/>
    </row>
    <row r="132" spans="1:20" ht="60">
      <c r="A132" s="290">
        <v>128</v>
      </c>
      <c r="B132" s="291" t="s">
        <v>2065</v>
      </c>
      <c r="C132" s="274">
        <v>2023</v>
      </c>
      <c r="D132" s="280" t="s">
        <v>1550</v>
      </c>
      <c r="E132" s="275" t="s">
        <v>1591</v>
      </c>
      <c r="F132" s="293"/>
      <c r="G132" s="293"/>
      <c r="H132" s="294"/>
      <c r="I132" s="294">
        <v>1</v>
      </c>
      <c r="J132" s="294"/>
      <c r="K132" s="294"/>
      <c r="L132" s="294"/>
      <c r="M132" s="294"/>
      <c r="N132" s="294"/>
      <c r="O132" s="292"/>
      <c r="P132" s="292"/>
      <c r="Q132" s="292"/>
      <c r="R132" s="292"/>
      <c r="S132" s="292"/>
      <c r="T132" s="292"/>
    </row>
    <row r="133" spans="1:20" ht="60">
      <c r="A133" s="290">
        <v>129</v>
      </c>
      <c r="B133" s="291" t="s">
        <v>2066</v>
      </c>
      <c r="C133" s="274">
        <v>2022</v>
      </c>
      <c r="D133" s="274" t="s">
        <v>1550</v>
      </c>
      <c r="E133" s="275" t="s">
        <v>1551</v>
      </c>
      <c r="F133" s="293"/>
      <c r="G133" s="293"/>
      <c r="H133" s="294">
        <v>1</v>
      </c>
      <c r="I133" s="294"/>
      <c r="J133" s="294"/>
      <c r="K133" s="294"/>
      <c r="L133" s="294"/>
      <c r="M133" s="294"/>
      <c r="N133" s="294"/>
      <c r="O133" s="294"/>
      <c r="P133" s="294"/>
      <c r="Q133" s="294"/>
      <c r="R133" s="294"/>
      <c r="S133" s="294"/>
      <c r="T133" s="294"/>
    </row>
    <row r="134" spans="1:20" ht="60">
      <c r="A134" s="290">
        <v>130</v>
      </c>
      <c r="B134" s="174" t="s">
        <v>2067</v>
      </c>
      <c r="C134" s="274">
        <v>2022</v>
      </c>
      <c r="D134" s="274" t="s">
        <v>1550</v>
      </c>
      <c r="E134" s="275" t="s">
        <v>1556</v>
      </c>
      <c r="F134" s="293"/>
      <c r="G134" s="293"/>
      <c r="H134" s="294">
        <v>1</v>
      </c>
      <c r="I134" s="294"/>
      <c r="J134" s="294"/>
      <c r="K134" s="294"/>
      <c r="L134" s="294"/>
      <c r="M134" s="294"/>
      <c r="N134" s="294"/>
      <c r="O134" s="292"/>
      <c r="P134" s="292"/>
      <c r="Q134" s="292"/>
      <c r="R134" s="292"/>
      <c r="S134" s="292"/>
      <c r="T134" s="292"/>
    </row>
    <row r="135" spans="1:20" ht="75">
      <c r="A135" s="290">
        <v>131</v>
      </c>
      <c r="B135" s="174" t="s">
        <v>2068</v>
      </c>
      <c r="C135" s="274">
        <v>2021</v>
      </c>
      <c r="D135" s="274" t="s">
        <v>1554</v>
      </c>
      <c r="E135" s="275" t="s">
        <v>1557</v>
      </c>
      <c r="F135" s="293"/>
      <c r="G135" s="293"/>
      <c r="H135" s="294"/>
      <c r="I135" s="294"/>
      <c r="J135" s="294"/>
      <c r="K135" s="294"/>
      <c r="L135" s="294"/>
      <c r="M135" s="294"/>
      <c r="N135" s="294">
        <v>1</v>
      </c>
      <c r="O135" s="292"/>
      <c r="P135" s="292"/>
      <c r="Q135" s="292"/>
      <c r="R135" s="292"/>
      <c r="S135" s="292"/>
      <c r="T135" s="292"/>
    </row>
    <row r="136" spans="1:20" ht="60">
      <c r="A136" s="290">
        <v>132</v>
      </c>
      <c r="B136" s="174" t="s">
        <v>2069</v>
      </c>
      <c r="C136" s="274">
        <v>2021</v>
      </c>
      <c r="D136" s="274" t="s">
        <v>1550</v>
      </c>
      <c r="E136" s="275" t="s">
        <v>1556</v>
      </c>
      <c r="F136" s="293"/>
      <c r="G136" s="293"/>
      <c r="H136" s="294">
        <v>1</v>
      </c>
      <c r="I136" s="294"/>
      <c r="J136" s="294"/>
      <c r="K136" s="294"/>
      <c r="L136" s="294"/>
      <c r="M136" s="294"/>
      <c r="N136" s="294"/>
      <c r="O136" s="292"/>
      <c r="P136" s="292"/>
      <c r="Q136" s="292"/>
      <c r="R136" s="292"/>
      <c r="S136" s="292"/>
      <c r="T136" s="292"/>
    </row>
    <row r="137" spans="1:20" ht="45">
      <c r="A137" s="290">
        <v>133</v>
      </c>
      <c r="B137" s="174" t="s">
        <v>1718</v>
      </c>
      <c r="C137" s="274">
        <v>2021</v>
      </c>
      <c r="D137" s="274" t="s">
        <v>1550</v>
      </c>
      <c r="E137" s="275" t="s">
        <v>1551</v>
      </c>
      <c r="F137" s="293"/>
      <c r="G137" s="293"/>
      <c r="H137" s="294"/>
      <c r="I137" s="294">
        <v>1</v>
      </c>
      <c r="J137" s="294"/>
      <c r="K137" s="294"/>
      <c r="L137" s="294"/>
      <c r="M137" s="294"/>
      <c r="N137" s="294"/>
      <c r="O137" s="292"/>
      <c r="P137" s="292"/>
      <c r="Q137" s="292"/>
      <c r="R137" s="292"/>
      <c r="S137" s="292"/>
      <c r="T137" s="292"/>
    </row>
    <row r="138" spans="1:20" ht="60">
      <c r="A138" s="290">
        <v>134</v>
      </c>
      <c r="B138" s="174" t="s">
        <v>2070</v>
      </c>
      <c r="C138" s="274">
        <v>2020</v>
      </c>
      <c r="D138" s="274" t="s">
        <v>1550</v>
      </c>
      <c r="E138" s="278" t="s">
        <v>1551</v>
      </c>
      <c r="F138" s="293"/>
      <c r="G138" s="293"/>
      <c r="H138" s="294"/>
      <c r="I138" s="294">
        <v>1</v>
      </c>
      <c r="J138" s="294"/>
      <c r="K138" s="294"/>
      <c r="L138" s="294"/>
      <c r="M138" s="294"/>
      <c r="N138" s="294"/>
      <c r="O138" s="292"/>
      <c r="P138" s="292"/>
      <c r="Q138" s="292"/>
      <c r="R138" s="292"/>
      <c r="S138" s="292"/>
      <c r="T138" s="292"/>
    </row>
    <row r="139" spans="1:20" ht="60">
      <c r="A139" s="290">
        <v>135</v>
      </c>
      <c r="B139" s="174" t="s">
        <v>2071</v>
      </c>
      <c r="C139" s="274">
        <v>2023</v>
      </c>
      <c r="D139" s="274" t="s">
        <v>1550</v>
      </c>
      <c r="E139" s="275" t="s">
        <v>1551</v>
      </c>
      <c r="F139" s="293"/>
      <c r="G139" s="293"/>
      <c r="H139" s="294"/>
      <c r="I139" s="294">
        <v>1</v>
      </c>
      <c r="J139" s="294"/>
      <c r="K139" s="294"/>
      <c r="L139" s="294"/>
      <c r="M139" s="294"/>
      <c r="N139" s="294"/>
      <c r="O139" s="292"/>
      <c r="P139" s="292"/>
      <c r="Q139" s="292"/>
      <c r="R139" s="292"/>
      <c r="S139" s="292"/>
      <c r="T139" s="292"/>
    </row>
    <row r="140" spans="1:20" ht="75">
      <c r="A140" s="290">
        <v>136</v>
      </c>
      <c r="B140" s="174" t="s">
        <v>2072</v>
      </c>
      <c r="C140" s="274">
        <v>2022</v>
      </c>
      <c r="D140" s="274" t="s">
        <v>1550</v>
      </c>
      <c r="E140" s="275" t="s">
        <v>1565</v>
      </c>
      <c r="F140" s="293"/>
      <c r="G140" s="293"/>
      <c r="H140" s="294"/>
      <c r="I140" s="294">
        <v>1</v>
      </c>
      <c r="J140" s="294"/>
      <c r="K140" s="294"/>
      <c r="L140" s="294"/>
      <c r="M140" s="294"/>
      <c r="N140" s="294"/>
      <c r="O140" s="292"/>
      <c r="P140" s="292"/>
      <c r="Q140" s="292"/>
      <c r="R140" s="292"/>
      <c r="S140" s="292"/>
      <c r="T140" s="292"/>
    </row>
    <row r="141" spans="1:20" ht="75">
      <c r="A141" s="290">
        <v>137</v>
      </c>
      <c r="B141" s="174" t="s">
        <v>2073</v>
      </c>
      <c r="C141" s="274">
        <v>2022</v>
      </c>
      <c r="D141" s="274" t="s">
        <v>1550</v>
      </c>
      <c r="E141" s="275" t="s">
        <v>1551</v>
      </c>
      <c r="F141" s="293"/>
      <c r="G141" s="293"/>
      <c r="H141" s="294"/>
      <c r="I141" s="294">
        <v>1</v>
      </c>
      <c r="J141" s="294"/>
      <c r="K141" s="294"/>
      <c r="L141" s="294"/>
      <c r="M141" s="294"/>
      <c r="N141" s="294"/>
      <c r="O141" s="292"/>
      <c r="P141" s="292"/>
      <c r="Q141" s="292"/>
      <c r="R141" s="292"/>
      <c r="S141" s="292"/>
      <c r="T141" s="292"/>
    </row>
    <row r="142" spans="1:20" ht="75">
      <c r="A142" s="290">
        <v>138</v>
      </c>
      <c r="B142" s="174" t="s">
        <v>2074</v>
      </c>
      <c r="C142" s="274">
        <v>2022</v>
      </c>
      <c r="D142" s="274" t="s">
        <v>1550</v>
      </c>
      <c r="E142" s="275" t="s">
        <v>1570</v>
      </c>
      <c r="F142" s="293"/>
      <c r="G142" s="293"/>
      <c r="H142" s="294">
        <v>1</v>
      </c>
      <c r="I142" s="294"/>
      <c r="J142" s="294"/>
      <c r="K142" s="294"/>
      <c r="L142" s="294"/>
      <c r="M142" s="294"/>
      <c r="N142" s="294"/>
      <c r="O142" s="292"/>
      <c r="P142" s="292"/>
      <c r="Q142" s="292"/>
      <c r="R142" s="292"/>
      <c r="S142" s="292"/>
      <c r="T142" s="292"/>
    </row>
    <row r="143" spans="1:20" ht="60">
      <c r="A143" s="290">
        <v>139</v>
      </c>
      <c r="B143" s="291" t="s">
        <v>2075</v>
      </c>
      <c r="C143" s="274">
        <v>2021</v>
      </c>
      <c r="D143" s="274" t="s">
        <v>1550</v>
      </c>
      <c r="E143" s="275" t="s">
        <v>1571</v>
      </c>
      <c r="F143" s="293"/>
      <c r="G143" s="293"/>
      <c r="H143" s="294">
        <v>1</v>
      </c>
      <c r="I143" s="294"/>
      <c r="J143" s="294"/>
      <c r="K143" s="294"/>
      <c r="L143" s="294"/>
      <c r="M143" s="294"/>
      <c r="N143" s="294"/>
      <c r="O143" s="292"/>
      <c r="P143" s="292"/>
      <c r="Q143" s="292"/>
      <c r="R143" s="292"/>
      <c r="S143" s="292"/>
      <c r="T143" s="292"/>
    </row>
    <row r="144" spans="1:20" ht="60">
      <c r="A144" s="290">
        <v>140</v>
      </c>
      <c r="B144" s="174" t="s">
        <v>2076</v>
      </c>
      <c r="C144" s="274">
        <v>2023</v>
      </c>
      <c r="D144" s="274" t="s">
        <v>1550</v>
      </c>
      <c r="E144" s="275" t="s">
        <v>1551</v>
      </c>
      <c r="F144" s="293"/>
      <c r="G144" s="293"/>
      <c r="H144" s="294">
        <v>1</v>
      </c>
      <c r="I144" s="294"/>
      <c r="J144" s="294"/>
      <c r="K144" s="294"/>
      <c r="L144" s="294"/>
      <c r="M144" s="294"/>
      <c r="N144" s="294"/>
      <c r="O144" s="292"/>
      <c r="P144" s="292"/>
      <c r="Q144" s="292"/>
      <c r="R144" s="292"/>
      <c r="S144" s="292"/>
      <c r="T144" s="292"/>
    </row>
    <row r="145" spans="1:20" ht="60">
      <c r="A145" s="290">
        <v>141</v>
      </c>
      <c r="B145" s="174" t="s">
        <v>2077</v>
      </c>
      <c r="C145" s="274">
        <v>2022</v>
      </c>
      <c r="D145" s="274" t="s">
        <v>1550</v>
      </c>
      <c r="E145" s="275" t="s">
        <v>1551</v>
      </c>
      <c r="F145" s="293"/>
      <c r="G145" s="293"/>
      <c r="H145" s="294"/>
      <c r="I145" s="294">
        <v>1</v>
      </c>
      <c r="J145" s="294"/>
      <c r="K145" s="294"/>
      <c r="L145" s="294"/>
      <c r="M145" s="294"/>
      <c r="N145" s="294"/>
      <c r="O145" s="292"/>
      <c r="P145" s="292"/>
      <c r="Q145" s="292"/>
      <c r="R145" s="292"/>
      <c r="S145" s="292"/>
      <c r="T145" s="292"/>
    </row>
    <row r="146" spans="1:20" ht="45">
      <c r="A146" s="290">
        <v>142</v>
      </c>
      <c r="B146" s="174" t="s">
        <v>2078</v>
      </c>
      <c r="C146" s="274">
        <v>2021</v>
      </c>
      <c r="D146" s="274" t="s">
        <v>1550</v>
      </c>
      <c r="E146" s="275" t="s">
        <v>1556</v>
      </c>
      <c r="F146" s="293"/>
      <c r="G146" s="293"/>
      <c r="H146" s="294">
        <v>1</v>
      </c>
      <c r="I146" s="294"/>
      <c r="J146" s="294"/>
      <c r="K146" s="294"/>
      <c r="L146" s="294"/>
      <c r="M146" s="294"/>
      <c r="N146" s="294"/>
      <c r="O146" s="292"/>
      <c r="P146" s="292"/>
      <c r="Q146" s="292"/>
      <c r="R146" s="292"/>
      <c r="S146" s="292"/>
      <c r="T146" s="292"/>
    </row>
    <row r="147" spans="1:20" ht="60">
      <c r="A147" s="290">
        <v>143</v>
      </c>
      <c r="B147" s="174" t="s">
        <v>2079</v>
      </c>
      <c r="C147" s="274">
        <v>2023</v>
      </c>
      <c r="D147" s="274" t="s">
        <v>1550</v>
      </c>
      <c r="E147" s="275" t="s">
        <v>1551</v>
      </c>
      <c r="F147" s="293"/>
      <c r="G147" s="293"/>
      <c r="H147" s="294"/>
      <c r="I147" s="294">
        <v>1</v>
      </c>
      <c r="J147" s="294"/>
      <c r="K147" s="294"/>
      <c r="L147" s="294"/>
      <c r="M147" s="294"/>
      <c r="N147" s="294"/>
      <c r="O147" s="292"/>
      <c r="P147" s="292"/>
      <c r="Q147" s="292"/>
      <c r="R147" s="292"/>
      <c r="S147" s="292"/>
      <c r="T147" s="292"/>
    </row>
    <row r="148" spans="1:20" ht="90">
      <c r="A148" s="290">
        <v>144</v>
      </c>
      <c r="B148" s="174" t="s">
        <v>2080</v>
      </c>
      <c r="C148" s="274">
        <v>2022</v>
      </c>
      <c r="D148" s="274"/>
      <c r="E148" s="275" t="s">
        <v>1551</v>
      </c>
      <c r="F148" s="293"/>
      <c r="G148" s="293"/>
      <c r="H148" s="294"/>
      <c r="I148" s="294">
        <v>1</v>
      </c>
      <c r="J148" s="294"/>
      <c r="K148" s="294"/>
      <c r="L148" s="294"/>
      <c r="M148" s="294"/>
      <c r="N148" s="294"/>
      <c r="O148" s="292"/>
      <c r="P148" s="292"/>
      <c r="Q148" s="292"/>
      <c r="R148" s="292"/>
      <c r="S148" s="292"/>
      <c r="T148" s="292"/>
    </row>
    <row r="149" spans="1:20" ht="60">
      <c r="A149" s="290">
        <v>145</v>
      </c>
      <c r="B149" s="174" t="s">
        <v>948</v>
      </c>
      <c r="C149" s="274">
        <v>2021</v>
      </c>
      <c r="D149" s="274" t="s">
        <v>1550</v>
      </c>
      <c r="E149" s="275" t="s">
        <v>1556</v>
      </c>
      <c r="F149" s="293"/>
      <c r="G149" s="293"/>
      <c r="H149" s="294"/>
      <c r="I149" s="294">
        <v>1</v>
      </c>
      <c r="J149" s="294"/>
      <c r="K149" s="294"/>
      <c r="L149" s="294"/>
      <c r="M149" s="294"/>
      <c r="N149" s="294"/>
      <c r="O149" s="292"/>
      <c r="P149" s="292"/>
      <c r="Q149" s="292"/>
      <c r="R149" s="292"/>
      <c r="S149" s="292"/>
      <c r="T149" s="292"/>
    </row>
    <row r="150" spans="1:20" ht="45">
      <c r="A150" s="290">
        <v>146</v>
      </c>
      <c r="B150" s="174" t="s">
        <v>1572</v>
      </c>
      <c r="C150" s="274">
        <v>2023</v>
      </c>
      <c r="D150" s="274" t="s">
        <v>1567</v>
      </c>
      <c r="E150" s="275" t="s">
        <v>1557</v>
      </c>
      <c r="F150" s="293"/>
      <c r="G150" s="293"/>
      <c r="H150" s="294"/>
      <c r="I150" s="294"/>
      <c r="J150" s="294"/>
      <c r="K150" s="294"/>
      <c r="L150" s="294"/>
      <c r="M150" s="294">
        <v>1</v>
      </c>
      <c r="N150" s="294"/>
      <c r="O150" s="292"/>
      <c r="P150" s="292"/>
      <c r="Q150" s="292"/>
      <c r="R150" s="292"/>
      <c r="S150" s="292"/>
      <c r="T150" s="292"/>
    </row>
    <row r="151" spans="1:20" ht="75">
      <c r="A151" s="290">
        <v>147</v>
      </c>
      <c r="B151" s="297" t="s">
        <v>2081</v>
      </c>
      <c r="C151" s="274">
        <v>2023</v>
      </c>
      <c r="D151" s="274" t="s">
        <v>1550</v>
      </c>
      <c r="E151" s="275" t="s">
        <v>1551</v>
      </c>
      <c r="F151" s="293"/>
      <c r="G151" s="293"/>
      <c r="H151" s="294"/>
      <c r="I151" s="294">
        <v>1</v>
      </c>
      <c r="J151" s="294"/>
      <c r="K151" s="294"/>
      <c r="L151" s="294"/>
      <c r="M151" s="294"/>
      <c r="N151" s="294"/>
      <c r="O151" s="292"/>
      <c r="P151" s="292"/>
      <c r="Q151" s="292"/>
      <c r="R151" s="292"/>
      <c r="S151" s="292"/>
      <c r="T151" s="292"/>
    </row>
    <row r="152" spans="1:20" ht="90">
      <c r="A152" s="290">
        <v>148</v>
      </c>
      <c r="B152" s="291" t="s">
        <v>2082</v>
      </c>
      <c r="C152" s="274">
        <v>2023</v>
      </c>
      <c r="D152" s="274" t="s">
        <v>1550</v>
      </c>
      <c r="E152" s="275" t="s">
        <v>1551</v>
      </c>
      <c r="F152" s="293"/>
      <c r="G152" s="293"/>
      <c r="H152" s="294"/>
      <c r="I152" s="294">
        <v>1</v>
      </c>
      <c r="J152" s="294"/>
      <c r="K152" s="294"/>
      <c r="L152" s="294"/>
      <c r="M152" s="294"/>
      <c r="N152" s="294"/>
      <c r="O152" s="292"/>
      <c r="P152" s="292"/>
      <c r="Q152" s="292"/>
      <c r="R152" s="292"/>
      <c r="S152" s="292"/>
      <c r="T152" s="292"/>
    </row>
    <row r="153" spans="1:20" ht="75">
      <c r="A153" s="290">
        <v>149</v>
      </c>
      <c r="B153" s="291" t="s">
        <v>2083</v>
      </c>
      <c r="C153" s="274">
        <v>2023</v>
      </c>
      <c r="D153" s="274" t="s">
        <v>1550</v>
      </c>
      <c r="E153" s="280" t="s">
        <v>1551</v>
      </c>
      <c r="F153" s="293"/>
      <c r="G153" s="293"/>
      <c r="H153" s="294">
        <v>1</v>
      </c>
      <c r="I153" s="294"/>
      <c r="J153" s="294"/>
      <c r="K153" s="294"/>
      <c r="L153" s="294"/>
      <c r="M153" s="294"/>
      <c r="N153" s="294"/>
      <c r="O153" s="292"/>
      <c r="P153" s="292"/>
      <c r="Q153" s="292"/>
      <c r="R153" s="292"/>
      <c r="S153" s="292"/>
      <c r="T153" s="292"/>
    </row>
    <row r="154" spans="1:20" ht="60">
      <c r="A154" s="290">
        <v>150</v>
      </c>
      <c r="B154" s="174" t="s">
        <v>2084</v>
      </c>
      <c r="C154" s="274">
        <v>2022</v>
      </c>
      <c r="D154" s="274" t="s">
        <v>1550</v>
      </c>
      <c r="E154" s="275" t="s">
        <v>1551</v>
      </c>
      <c r="F154" s="293"/>
      <c r="G154" s="293"/>
      <c r="H154" s="294"/>
      <c r="I154" s="294">
        <v>1</v>
      </c>
      <c r="J154" s="294"/>
      <c r="K154" s="294"/>
      <c r="L154" s="294"/>
      <c r="M154" s="294"/>
      <c r="N154" s="294"/>
      <c r="O154" s="292"/>
      <c r="P154" s="292"/>
      <c r="Q154" s="292"/>
      <c r="R154" s="292"/>
      <c r="S154" s="292"/>
      <c r="T154" s="292"/>
    </row>
    <row r="155" spans="1:20" ht="60">
      <c r="A155" s="290">
        <v>151</v>
      </c>
      <c r="B155" s="174" t="s">
        <v>2085</v>
      </c>
      <c r="C155" s="274">
        <v>2022</v>
      </c>
      <c r="D155" s="274" t="s">
        <v>1550</v>
      </c>
      <c r="E155" s="275" t="s">
        <v>1570</v>
      </c>
      <c r="F155" s="293"/>
      <c r="G155" s="293"/>
      <c r="H155" s="294">
        <v>1</v>
      </c>
      <c r="I155" s="294"/>
      <c r="J155" s="294"/>
      <c r="K155" s="294"/>
      <c r="L155" s="294"/>
      <c r="M155" s="294"/>
      <c r="N155" s="294"/>
      <c r="O155" s="292"/>
      <c r="P155" s="292"/>
      <c r="Q155" s="292"/>
      <c r="R155" s="292"/>
      <c r="S155" s="292"/>
      <c r="T155" s="292"/>
    </row>
    <row r="156" spans="1:20" ht="60">
      <c r="A156" s="290">
        <v>152</v>
      </c>
      <c r="B156" s="174" t="s">
        <v>2086</v>
      </c>
      <c r="C156" s="274">
        <v>2021</v>
      </c>
      <c r="D156" s="274" t="s">
        <v>1550</v>
      </c>
      <c r="E156" s="275" t="s">
        <v>1570</v>
      </c>
      <c r="F156" s="293"/>
      <c r="G156" s="293"/>
      <c r="H156" s="294">
        <v>1</v>
      </c>
      <c r="I156" s="294"/>
      <c r="J156" s="294"/>
      <c r="K156" s="294"/>
      <c r="L156" s="294"/>
      <c r="M156" s="294"/>
      <c r="N156" s="294"/>
      <c r="O156" s="292"/>
      <c r="P156" s="292"/>
      <c r="Q156" s="292"/>
      <c r="R156" s="292"/>
      <c r="S156" s="292"/>
      <c r="T156" s="292"/>
    </row>
    <row r="157" spans="1:20" ht="75">
      <c r="A157" s="290">
        <v>153</v>
      </c>
      <c r="B157" s="291" t="s">
        <v>965</v>
      </c>
      <c r="C157" s="274">
        <v>2022</v>
      </c>
      <c r="D157" s="274" t="s">
        <v>1550</v>
      </c>
      <c r="E157" s="275" t="s">
        <v>1551</v>
      </c>
      <c r="F157" s="293"/>
      <c r="G157" s="293"/>
      <c r="H157" s="294"/>
      <c r="I157" s="294">
        <v>1</v>
      </c>
      <c r="J157" s="294"/>
      <c r="K157" s="294"/>
      <c r="L157" s="294"/>
      <c r="M157" s="294"/>
      <c r="N157" s="294"/>
      <c r="O157" s="292"/>
      <c r="P157" s="292"/>
      <c r="Q157" s="292"/>
      <c r="R157" s="292"/>
      <c r="S157" s="292"/>
      <c r="T157" s="292"/>
    </row>
    <row r="158" spans="1:20" ht="75">
      <c r="A158" s="290">
        <v>154</v>
      </c>
      <c r="B158" s="174" t="s">
        <v>1592</v>
      </c>
      <c r="C158" s="274">
        <v>2022</v>
      </c>
      <c r="D158" s="274" t="s">
        <v>1550</v>
      </c>
      <c r="E158" s="275" t="s">
        <v>1566</v>
      </c>
      <c r="F158" s="293"/>
      <c r="G158" s="293"/>
      <c r="H158" s="294"/>
      <c r="I158" s="294"/>
      <c r="J158" s="294"/>
      <c r="K158" s="294">
        <v>1</v>
      </c>
      <c r="L158" s="294"/>
      <c r="M158" s="294"/>
      <c r="N158" s="294"/>
      <c r="O158" s="292"/>
      <c r="P158" s="292"/>
      <c r="Q158" s="292"/>
      <c r="R158" s="292"/>
      <c r="S158" s="292"/>
      <c r="T158" s="292"/>
    </row>
    <row r="159" spans="1:20" ht="60">
      <c r="A159" s="290">
        <v>155</v>
      </c>
      <c r="B159" s="174" t="s">
        <v>2087</v>
      </c>
      <c r="C159" s="274">
        <v>2022</v>
      </c>
      <c r="D159" s="274" t="s">
        <v>1550</v>
      </c>
      <c r="E159" s="275" t="s">
        <v>1551</v>
      </c>
      <c r="F159" s="293"/>
      <c r="G159" s="293"/>
      <c r="H159" s="294"/>
      <c r="I159" s="294">
        <v>1</v>
      </c>
      <c r="J159" s="294"/>
      <c r="K159" s="294"/>
      <c r="L159" s="294"/>
      <c r="M159" s="294"/>
      <c r="N159" s="294"/>
      <c r="O159" s="292"/>
      <c r="P159" s="292"/>
      <c r="Q159" s="292"/>
      <c r="R159" s="292"/>
      <c r="S159" s="292"/>
      <c r="T159" s="292"/>
    </row>
    <row r="160" spans="1:20" ht="60">
      <c r="A160" s="290">
        <v>156</v>
      </c>
      <c r="B160" s="291" t="s">
        <v>2088</v>
      </c>
      <c r="C160" s="274">
        <v>2023</v>
      </c>
      <c r="D160" s="274" t="s">
        <v>1550</v>
      </c>
      <c r="E160" s="275" t="s">
        <v>1565</v>
      </c>
      <c r="F160" s="293"/>
      <c r="G160" s="293"/>
      <c r="H160" s="294"/>
      <c r="I160" s="294">
        <v>1</v>
      </c>
      <c r="J160" s="294"/>
      <c r="K160" s="294"/>
      <c r="L160" s="294"/>
      <c r="M160" s="294"/>
      <c r="N160" s="294"/>
      <c r="O160" s="292"/>
      <c r="P160" s="292"/>
      <c r="Q160" s="292"/>
      <c r="R160" s="292"/>
      <c r="S160" s="292"/>
      <c r="T160" s="292"/>
    </row>
    <row r="161" spans="1:20" ht="60">
      <c r="A161" s="290">
        <v>157</v>
      </c>
      <c r="B161" s="174" t="s">
        <v>2089</v>
      </c>
      <c r="C161" s="274">
        <v>2022</v>
      </c>
      <c r="D161" s="274" t="s">
        <v>1550</v>
      </c>
      <c r="E161" s="275" t="s">
        <v>1570</v>
      </c>
      <c r="F161" s="293"/>
      <c r="G161" s="293"/>
      <c r="H161" s="294">
        <v>1</v>
      </c>
      <c r="I161" s="294"/>
      <c r="J161" s="294"/>
      <c r="K161" s="294"/>
      <c r="L161" s="294"/>
      <c r="M161" s="294"/>
      <c r="N161" s="294"/>
      <c r="O161" s="292"/>
      <c r="P161" s="292"/>
      <c r="Q161" s="292"/>
      <c r="R161" s="292"/>
      <c r="S161" s="292"/>
      <c r="T161" s="292"/>
    </row>
    <row r="162" spans="1:20" ht="60">
      <c r="A162" s="290">
        <v>158</v>
      </c>
      <c r="B162" s="174" t="s">
        <v>2090</v>
      </c>
      <c r="C162" s="274">
        <v>2021</v>
      </c>
      <c r="D162" s="274" t="s">
        <v>1550</v>
      </c>
      <c r="E162" s="275" t="s">
        <v>1556</v>
      </c>
      <c r="F162" s="293"/>
      <c r="G162" s="293"/>
      <c r="H162" s="294">
        <v>1</v>
      </c>
      <c r="I162" s="294"/>
      <c r="J162" s="294"/>
      <c r="K162" s="294"/>
      <c r="L162" s="294"/>
      <c r="M162" s="294"/>
      <c r="N162" s="294"/>
      <c r="O162" s="292"/>
      <c r="P162" s="292"/>
      <c r="Q162" s="292"/>
      <c r="R162" s="292"/>
      <c r="S162" s="292"/>
      <c r="T162" s="292"/>
    </row>
    <row r="163" spans="1:20" ht="60">
      <c r="A163" s="290">
        <v>159</v>
      </c>
      <c r="B163" s="291" t="s">
        <v>2091</v>
      </c>
      <c r="C163" s="274">
        <v>2023</v>
      </c>
      <c r="D163" s="274" t="s">
        <v>1550</v>
      </c>
      <c r="E163" s="275" t="s">
        <v>1570</v>
      </c>
      <c r="F163" s="293"/>
      <c r="G163" s="293"/>
      <c r="H163" s="294">
        <v>1</v>
      </c>
      <c r="I163" s="294"/>
      <c r="J163" s="294"/>
      <c r="K163" s="294"/>
      <c r="L163" s="294"/>
      <c r="M163" s="294"/>
      <c r="N163" s="294"/>
      <c r="O163" s="292"/>
      <c r="P163" s="292"/>
      <c r="Q163" s="292"/>
      <c r="R163" s="292"/>
      <c r="S163" s="292"/>
      <c r="T163" s="292"/>
    </row>
    <row r="164" spans="1:20" ht="60">
      <c r="A164" s="290">
        <v>160</v>
      </c>
      <c r="B164" s="174" t="s">
        <v>2092</v>
      </c>
      <c r="C164" s="274">
        <v>2022</v>
      </c>
      <c r="D164" s="274" t="s">
        <v>1550</v>
      </c>
      <c r="E164" s="275" t="s">
        <v>1570</v>
      </c>
      <c r="F164" s="293"/>
      <c r="G164" s="293"/>
      <c r="H164" s="294">
        <v>1</v>
      </c>
      <c r="I164" s="294"/>
      <c r="J164" s="294"/>
      <c r="K164" s="294"/>
      <c r="L164" s="294"/>
      <c r="M164" s="294"/>
      <c r="N164" s="294"/>
      <c r="O164" s="292"/>
      <c r="P164" s="292"/>
      <c r="Q164" s="292"/>
      <c r="R164" s="292"/>
      <c r="S164" s="292"/>
      <c r="T164" s="292"/>
    </row>
    <row r="165" spans="1:20" ht="60">
      <c r="A165" s="290">
        <v>161</v>
      </c>
      <c r="B165" s="174" t="s">
        <v>2093</v>
      </c>
      <c r="C165" s="274">
        <v>2022</v>
      </c>
      <c r="D165" s="274" t="s">
        <v>1593</v>
      </c>
      <c r="E165" s="280" t="s">
        <v>1570</v>
      </c>
      <c r="F165" s="293"/>
      <c r="G165" s="293"/>
      <c r="H165" s="294">
        <v>1</v>
      </c>
      <c r="I165" s="294"/>
      <c r="J165" s="294"/>
      <c r="K165" s="294"/>
      <c r="L165" s="294"/>
      <c r="M165" s="294"/>
      <c r="N165" s="294"/>
      <c r="O165" s="292"/>
      <c r="P165" s="292"/>
      <c r="Q165" s="292"/>
      <c r="R165" s="292"/>
      <c r="S165" s="292"/>
      <c r="T165" s="292"/>
    </row>
    <row r="166" spans="1:20" ht="60">
      <c r="A166" s="290">
        <v>162</v>
      </c>
      <c r="B166" s="174" t="s">
        <v>1724</v>
      </c>
      <c r="C166" s="274">
        <v>2022</v>
      </c>
      <c r="D166" s="274" t="s">
        <v>1593</v>
      </c>
      <c r="E166" s="275" t="s">
        <v>1556</v>
      </c>
      <c r="F166" s="293"/>
      <c r="G166" s="293"/>
      <c r="H166" s="294"/>
      <c r="I166" s="294">
        <v>1</v>
      </c>
      <c r="J166" s="294"/>
      <c r="K166" s="294"/>
      <c r="L166" s="294"/>
      <c r="M166" s="294"/>
      <c r="N166" s="294"/>
      <c r="O166" s="292"/>
      <c r="P166" s="292"/>
      <c r="Q166" s="292"/>
      <c r="R166" s="292"/>
      <c r="S166" s="292"/>
      <c r="T166" s="292"/>
    </row>
    <row r="167" spans="1:20" ht="60">
      <c r="A167" s="290">
        <v>163</v>
      </c>
      <c r="B167" s="291" t="s">
        <v>2094</v>
      </c>
      <c r="C167" s="274">
        <v>2021</v>
      </c>
      <c r="D167" s="274" t="s">
        <v>1554</v>
      </c>
      <c r="E167" s="275" t="s">
        <v>1557</v>
      </c>
      <c r="F167" s="293"/>
      <c r="G167" s="293"/>
      <c r="H167" s="294"/>
      <c r="I167" s="294"/>
      <c r="J167" s="294"/>
      <c r="K167" s="294"/>
      <c r="L167" s="294"/>
      <c r="M167" s="294"/>
      <c r="N167" s="294">
        <v>1</v>
      </c>
      <c r="O167" s="292"/>
      <c r="P167" s="292"/>
      <c r="Q167" s="292"/>
      <c r="R167" s="292"/>
      <c r="S167" s="292"/>
      <c r="T167" s="292"/>
    </row>
    <row r="168" spans="1:20" ht="60">
      <c r="A168" s="290">
        <v>164</v>
      </c>
      <c r="B168" s="174" t="s">
        <v>2095</v>
      </c>
      <c r="C168" s="274">
        <v>2021</v>
      </c>
      <c r="D168" s="274" t="s">
        <v>1550</v>
      </c>
      <c r="E168" s="275" t="s">
        <v>1556</v>
      </c>
      <c r="F168" s="293"/>
      <c r="G168" s="293"/>
      <c r="H168" s="294">
        <v>1</v>
      </c>
      <c r="I168" s="294"/>
      <c r="J168" s="294"/>
      <c r="K168" s="294"/>
      <c r="L168" s="294"/>
      <c r="M168" s="294"/>
      <c r="N168" s="294"/>
      <c r="O168" s="292"/>
      <c r="P168" s="292"/>
      <c r="Q168" s="292"/>
      <c r="R168" s="292"/>
      <c r="S168" s="292"/>
      <c r="T168" s="292"/>
    </row>
    <row r="169" spans="1:20" ht="45">
      <c r="A169" s="290">
        <v>165</v>
      </c>
      <c r="B169" s="174" t="s">
        <v>2096</v>
      </c>
      <c r="C169" s="274">
        <v>2021</v>
      </c>
      <c r="D169" s="274" t="s">
        <v>1550</v>
      </c>
      <c r="E169" s="275" t="s">
        <v>1556</v>
      </c>
      <c r="F169" s="293"/>
      <c r="G169" s="293"/>
      <c r="H169" s="294">
        <v>1</v>
      </c>
      <c r="I169" s="294"/>
      <c r="J169" s="294"/>
      <c r="K169" s="294"/>
      <c r="L169" s="294"/>
      <c r="M169" s="294"/>
      <c r="N169" s="294"/>
      <c r="O169" s="292"/>
      <c r="P169" s="292"/>
      <c r="Q169" s="292"/>
      <c r="R169" s="292"/>
      <c r="S169" s="292"/>
      <c r="T169" s="292"/>
    </row>
    <row r="170" spans="1:20" ht="45">
      <c r="A170" s="290">
        <v>166</v>
      </c>
      <c r="B170" s="174" t="s">
        <v>2097</v>
      </c>
      <c r="C170" s="274">
        <v>2022</v>
      </c>
      <c r="D170" s="274" t="s">
        <v>1550</v>
      </c>
      <c r="E170" s="275" t="s">
        <v>1556</v>
      </c>
      <c r="F170" s="293"/>
      <c r="G170" s="293"/>
      <c r="H170" s="294">
        <v>1</v>
      </c>
      <c r="I170" s="294"/>
      <c r="J170" s="294"/>
      <c r="K170" s="294"/>
      <c r="L170" s="294"/>
      <c r="M170" s="294"/>
      <c r="N170" s="294"/>
      <c r="O170" s="292"/>
      <c r="P170" s="292"/>
      <c r="Q170" s="292"/>
      <c r="R170" s="292"/>
      <c r="S170" s="292"/>
      <c r="T170" s="292"/>
    </row>
    <row r="171" spans="1:20" ht="90">
      <c r="A171" s="290">
        <v>167</v>
      </c>
      <c r="B171" s="317" t="s">
        <v>2098</v>
      </c>
      <c r="C171" s="274">
        <v>2022</v>
      </c>
      <c r="D171" s="274" t="s">
        <v>1550</v>
      </c>
      <c r="E171" s="275" t="s">
        <v>1571</v>
      </c>
      <c r="F171" s="293"/>
      <c r="G171" s="293"/>
      <c r="H171" s="294">
        <v>1</v>
      </c>
      <c r="I171" s="294"/>
      <c r="J171" s="294"/>
      <c r="K171" s="294"/>
      <c r="L171" s="294"/>
      <c r="M171" s="294"/>
      <c r="N171" s="294"/>
      <c r="O171" s="294"/>
      <c r="P171" s="294"/>
      <c r="Q171" s="294"/>
      <c r="R171" s="294"/>
      <c r="S171" s="294"/>
      <c r="T171" s="294"/>
    </row>
    <row r="172" spans="1:20" ht="30">
      <c r="A172" s="290">
        <v>168</v>
      </c>
      <c r="B172" s="174" t="s">
        <v>1594</v>
      </c>
      <c r="C172" s="274">
        <v>2022</v>
      </c>
      <c r="D172" s="274" t="s">
        <v>1567</v>
      </c>
      <c r="E172" s="275" t="s">
        <v>1557</v>
      </c>
      <c r="F172" s="293"/>
      <c r="G172" s="293"/>
      <c r="H172" s="294"/>
      <c r="I172" s="294"/>
      <c r="J172" s="294"/>
      <c r="K172" s="294"/>
      <c r="L172" s="294"/>
      <c r="M172" s="294">
        <v>1</v>
      </c>
      <c r="N172" s="294"/>
      <c r="O172" s="292"/>
      <c r="P172" s="292"/>
      <c r="Q172" s="292"/>
      <c r="R172" s="292"/>
      <c r="S172" s="292"/>
      <c r="T172" s="292"/>
    </row>
    <row r="173" spans="1:20" ht="75">
      <c r="A173" s="290">
        <v>169</v>
      </c>
      <c r="B173" s="174" t="s">
        <v>2099</v>
      </c>
      <c r="C173" s="274">
        <v>2023</v>
      </c>
      <c r="D173" s="274" t="s">
        <v>1550</v>
      </c>
      <c r="E173" s="275" t="s">
        <v>1566</v>
      </c>
      <c r="F173" s="293"/>
      <c r="G173" s="293"/>
      <c r="H173" s="294"/>
      <c r="I173" s="294"/>
      <c r="J173" s="294"/>
      <c r="K173" s="294">
        <v>1</v>
      </c>
      <c r="L173" s="294"/>
      <c r="M173" s="294"/>
      <c r="N173" s="294"/>
      <c r="O173" s="292"/>
      <c r="P173" s="292"/>
      <c r="Q173" s="292"/>
      <c r="R173" s="292"/>
      <c r="S173" s="292"/>
      <c r="T173" s="292"/>
    </row>
    <row r="174" spans="1:20" ht="90">
      <c r="A174" s="290">
        <v>170</v>
      </c>
      <c r="B174" s="291" t="s">
        <v>2100</v>
      </c>
      <c r="C174" s="274">
        <v>2022</v>
      </c>
      <c r="D174" s="274" t="s">
        <v>1554</v>
      </c>
      <c r="E174" s="275" t="s">
        <v>2101</v>
      </c>
      <c r="F174" s="293"/>
      <c r="G174" s="293"/>
      <c r="H174" s="294"/>
      <c r="I174" s="294"/>
      <c r="J174" s="294"/>
      <c r="K174" s="294"/>
      <c r="L174" s="294"/>
      <c r="M174" s="294"/>
      <c r="N174" s="294">
        <v>1</v>
      </c>
      <c r="O174" s="292"/>
      <c r="P174" s="292"/>
      <c r="Q174" s="292"/>
      <c r="R174" s="292"/>
      <c r="S174" s="292"/>
      <c r="T174" s="292"/>
    </row>
    <row r="175" spans="1:20" ht="60">
      <c r="A175" s="290">
        <v>171</v>
      </c>
      <c r="B175" s="174" t="s">
        <v>1595</v>
      </c>
      <c r="C175" s="272">
        <v>2022</v>
      </c>
      <c r="D175" s="272" t="s">
        <v>1550</v>
      </c>
      <c r="E175" s="139" t="s">
        <v>1566</v>
      </c>
      <c r="F175" s="239"/>
      <c r="G175" s="239"/>
      <c r="H175" s="292"/>
      <c r="I175" s="292"/>
      <c r="J175" s="292"/>
      <c r="K175" s="292">
        <v>1</v>
      </c>
      <c r="L175" s="292"/>
      <c r="M175" s="292"/>
      <c r="N175" s="292"/>
      <c r="O175" s="292"/>
      <c r="P175" s="292"/>
      <c r="Q175" s="292"/>
      <c r="R175" s="292"/>
      <c r="S175" s="292"/>
      <c r="T175" s="292"/>
    </row>
    <row r="176" spans="1:20" ht="90">
      <c r="A176" s="290">
        <v>172</v>
      </c>
      <c r="B176" s="174" t="s">
        <v>2102</v>
      </c>
      <c r="C176" s="274">
        <v>2022</v>
      </c>
      <c r="D176" s="274" t="s">
        <v>1554</v>
      </c>
      <c r="E176" s="275" t="s">
        <v>1557</v>
      </c>
      <c r="F176" s="293"/>
      <c r="G176" s="293"/>
      <c r="H176" s="294"/>
      <c r="I176" s="294"/>
      <c r="J176" s="294"/>
      <c r="K176" s="294"/>
      <c r="L176" s="294"/>
      <c r="M176" s="294"/>
      <c r="N176" s="294">
        <v>1</v>
      </c>
      <c r="O176" s="294"/>
      <c r="P176" s="294"/>
      <c r="Q176" s="294"/>
      <c r="R176" s="294"/>
      <c r="S176" s="294"/>
      <c r="T176" s="294"/>
    </row>
    <row r="177" spans="1:20" ht="90">
      <c r="A177" s="290">
        <v>173</v>
      </c>
      <c r="B177" s="174" t="s">
        <v>1596</v>
      </c>
      <c r="C177" s="272">
        <v>2022</v>
      </c>
      <c r="D177" s="272" t="s">
        <v>1550</v>
      </c>
      <c r="E177" s="139" t="s">
        <v>1555</v>
      </c>
      <c r="F177" s="239"/>
      <c r="G177" s="239"/>
      <c r="H177" s="292"/>
      <c r="I177" s="292"/>
      <c r="J177" s="292">
        <v>1</v>
      </c>
      <c r="K177" s="292"/>
      <c r="L177" s="292"/>
      <c r="M177" s="292"/>
      <c r="N177" s="292"/>
      <c r="O177" s="292"/>
      <c r="P177" s="292"/>
      <c r="Q177" s="292"/>
      <c r="R177" s="292"/>
      <c r="S177" s="292"/>
      <c r="T177" s="292"/>
    </row>
    <row r="178" spans="1:20" ht="75">
      <c r="A178" s="290">
        <v>174</v>
      </c>
      <c r="B178" s="174" t="s">
        <v>2103</v>
      </c>
      <c r="C178" s="272">
        <v>2021</v>
      </c>
      <c r="D178" s="272" t="s">
        <v>1554</v>
      </c>
      <c r="E178" s="273" t="s">
        <v>1557</v>
      </c>
      <c r="F178" s="239"/>
      <c r="G178" s="239"/>
      <c r="H178" s="292"/>
      <c r="I178" s="292"/>
      <c r="J178" s="292"/>
      <c r="K178" s="292"/>
      <c r="L178" s="292"/>
      <c r="M178" s="292"/>
      <c r="N178" s="292">
        <v>1</v>
      </c>
      <c r="O178" s="292"/>
      <c r="P178" s="292"/>
      <c r="Q178" s="292"/>
      <c r="R178" s="292"/>
      <c r="S178" s="292"/>
      <c r="T178" s="292"/>
    </row>
    <row r="179" spans="1:20" ht="60">
      <c r="A179" s="290">
        <v>175</v>
      </c>
      <c r="B179" s="279" t="s">
        <v>1597</v>
      </c>
      <c r="C179" s="272">
        <v>2021</v>
      </c>
      <c r="D179" s="272" t="s">
        <v>1554</v>
      </c>
      <c r="E179" s="139" t="s">
        <v>1557</v>
      </c>
      <c r="F179" s="239"/>
      <c r="G179" s="239"/>
      <c r="H179" s="292"/>
      <c r="I179" s="292"/>
      <c r="J179" s="292"/>
      <c r="K179" s="292"/>
      <c r="L179" s="292"/>
      <c r="M179" s="292"/>
      <c r="N179" s="292">
        <v>1</v>
      </c>
      <c r="O179" s="292"/>
      <c r="P179" s="292"/>
      <c r="Q179" s="292"/>
      <c r="R179" s="292"/>
      <c r="S179" s="292"/>
      <c r="T179" s="292"/>
    </row>
    <row r="180" spans="1:20" ht="90">
      <c r="A180" s="290">
        <v>176</v>
      </c>
      <c r="B180" s="174" t="s">
        <v>1598</v>
      </c>
      <c r="C180" s="272">
        <v>2021</v>
      </c>
      <c r="D180" s="272" t="s">
        <v>1554</v>
      </c>
      <c r="E180" s="275" t="s">
        <v>1557</v>
      </c>
      <c r="F180" s="239"/>
      <c r="G180" s="239"/>
      <c r="H180" s="292"/>
      <c r="I180" s="292"/>
      <c r="J180" s="292"/>
      <c r="K180" s="292"/>
      <c r="L180" s="292"/>
      <c r="M180" s="292"/>
      <c r="N180" s="292">
        <v>1</v>
      </c>
      <c r="O180" s="292"/>
      <c r="P180" s="292"/>
      <c r="Q180" s="292"/>
      <c r="R180" s="292"/>
      <c r="S180" s="292"/>
      <c r="T180" s="292"/>
    </row>
    <row r="181" spans="1:20" ht="105">
      <c r="A181" s="290">
        <v>177</v>
      </c>
      <c r="B181" s="174" t="s">
        <v>2104</v>
      </c>
      <c r="C181" s="272">
        <v>2021</v>
      </c>
      <c r="D181" s="272" t="s">
        <v>1554</v>
      </c>
      <c r="E181" s="139" t="s">
        <v>1557</v>
      </c>
      <c r="F181" s="239"/>
      <c r="G181" s="239"/>
      <c r="H181" s="292"/>
      <c r="I181" s="292"/>
      <c r="J181" s="292"/>
      <c r="K181" s="292"/>
      <c r="L181" s="292"/>
      <c r="M181" s="292"/>
      <c r="N181" s="292">
        <v>1</v>
      </c>
      <c r="O181" s="292"/>
      <c r="P181" s="292"/>
      <c r="Q181" s="292"/>
      <c r="R181" s="292"/>
      <c r="S181" s="292"/>
      <c r="T181" s="292"/>
    </row>
    <row r="182" spans="1:20" ht="120">
      <c r="A182" s="290">
        <v>178</v>
      </c>
      <c r="B182" s="174" t="s">
        <v>2105</v>
      </c>
      <c r="C182" s="272">
        <v>2021</v>
      </c>
      <c r="D182" s="272" t="s">
        <v>1554</v>
      </c>
      <c r="E182" s="139" t="s">
        <v>1557</v>
      </c>
      <c r="F182" s="239"/>
      <c r="G182" s="239"/>
      <c r="H182" s="292"/>
      <c r="I182" s="292"/>
      <c r="J182" s="292"/>
      <c r="K182" s="292"/>
      <c r="L182" s="292"/>
      <c r="M182" s="292"/>
      <c r="N182" s="292">
        <v>1</v>
      </c>
      <c r="O182" s="292"/>
      <c r="P182" s="292"/>
      <c r="Q182" s="292"/>
      <c r="R182" s="292"/>
      <c r="S182" s="292"/>
      <c r="T182" s="292"/>
    </row>
    <row r="183" spans="1:20" ht="105">
      <c r="A183" s="290">
        <v>179</v>
      </c>
      <c r="B183" s="291" t="s">
        <v>2106</v>
      </c>
      <c r="C183" s="272">
        <v>2021</v>
      </c>
      <c r="D183" s="272" t="s">
        <v>1554</v>
      </c>
      <c r="E183" s="139" t="s">
        <v>1557</v>
      </c>
      <c r="F183" s="239"/>
      <c r="G183" s="239"/>
      <c r="H183" s="292"/>
      <c r="I183" s="292"/>
      <c r="J183" s="292"/>
      <c r="K183" s="292"/>
      <c r="L183" s="292"/>
      <c r="M183" s="292"/>
      <c r="N183" s="292">
        <v>1</v>
      </c>
      <c r="O183" s="292"/>
      <c r="P183" s="292"/>
      <c r="Q183" s="292"/>
      <c r="R183" s="292"/>
      <c r="S183" s="292"/>
      <c r="T183" s="292"/>
    </row>
    <row r="184" spans="1:20" ht="105">
      <c r="A184" s="290">
        <v>180</v>
      </c>
      <c r="B184" s="174" t="s">
        <v>2107</v>
      </c>
      <c r="C184" s="272">
        <v>2021</v>
      </c>
      <c r="D184" s="272" t="s">
        <v>1554</v>
      </c>
      <c r="E184" s="139" t="s">
        <v>1557</v>
      </c>
      <c r="F184" s="239"/>
      <c r="G184" s="239"/>
      <c r="H184" s="292"/>
      <c r="I184" s="292"/>
      <c r="J184" s="292"/>
      <c r="K184" s="292"/>
      <c r="L184" s="292"/>
      <c r="M184" s="292"/>
      <c r="N184" s="292">
        <v>1</v>
      </c>
      <c r="O184" s="292"/>
      <c r="P184" s="292"/>
      <c r="Q184" s="292"/>
      <c r="R184" s="292"/>
      <c r="S184" s="292"/>
      <c r="T184" s="292"/>
    </row>
    <row r="185" spans="1:20" ht="105">
      <c r="A185" s="290">
        <v>181</v>
      </c>
      <c r="B185" s="174" t="s">
        <v>2108</v>
      </c>
      <c r="C185" s="272">
        <v>2021</v>
      </c>
      <c r="D185" s="272" t="s">
        <v>1554</v>
      </c>
      <c r="E185" s="139" t="s">
        <v>1557</v>
      </c>
      <c r="F185" s="239"/>
      <c r="G185" s="239"/>
      <c r="H185" s="292"/>
      <c r="I185" s="292"/>
      <c r="J185" s="292"/>
      <c r="K185" s="292"/>
      <c r="L185" s="292"/>
      <c r="M185" s="292"/>
      <c r="N185" s="292">
        <v>1</v>
      </c>
      <c r="O185" s="292"/>
      <c r="P185" s="292"/>
      <c r="Q185" s="292"/>
      <c r="R185" s="292"/>
      <c r="S185" s="292"/>
      <c r="T185" s="292"/>
    </row>
    <row r="186" spans="1:20" ht="105">
      <c r="A186" s="290">
        <v>182</v>
      </c>
      <c r="B186" s="174" t="s">
        <v>2109</v>
      </c>
      <c r="C186" s="272">
        <v>2021</v>
      </c>
      <c r="D186" s="272" t="s">
        <v>1554</v>
      </c>
      <c r="E186" s="139" t="s">
        <v>1557</v>
      </c>
      <c r="F186" s="239"/>
      <c r="G186" s="239"/>
      <c r="H186" s="292"/>
      <c r="I186" s="292"/>
      <c r="J186" s="292"/>
      <c r="K186" s="292"/>
      <c r="L186" s="292"/>
      <c r="M186" s="292"/>
      <c r="N186" s="292">
        <v>1</v>
      </c>
      <c r="O186" s="292"/>
      <c r="P186" s="292"/>
      <c r="Q186" s="292"/>
      <c r="R186" s="292"/>
      <c r="S186" s="292"/>
      <c r="T186" s="292"/>
    </row>
    <row r="187" spans="1:20" ht="75">
      <c r="A187" s="290">
        <v>183</v>
      </c>
      <c r="B187" s="291" t="s">
        <v>2110</v>
      </c>
      <c r="C187" s="272">
        <v>2021</v>
      </c>
      <c r="D187" s="272" t="s">
        <v>1554</v>
      </c>
      <c r="E187" s="139" t="s">
        <v>1557</v>
      </c>
      <c r="F187" s="239"/>
      <c r="G187" s="239"/>
      <c r="H187" s="292"/>
      <c r="I187" s="292"/>
      <c r="J187" s="292"/>
      <c r="K187" s="292"/>
      <c r="L187" s="292"/>
      <c r="M187" s="292"/>
      <c r="N187" s="292">
        <v>1</v>
      </c>
      <c r="O187" s="292"/>
      <c r="P187" s="292"/>
      <c r="Q187" s="292"/>
      <c r="R187" s="292"/>
      <c r="S187" s="292"/>
      <c r="T187" s="292"/>
    </row>
    <row r="188" spans="1:20" ht="60">
      <c r="A188" s="290">
        <v>184</v>
      </c>
      <c r="B188" s="174" t="s">
        <v>2111</v>
      </c>
      <c r="C188" s="272">
        <v>2021</v>
      </c>
      <c r="D188" s="272" t="s">
        <v>1550</v>
      </c>
      <c r="E188" s="139" t="s">
        <v>1556</v>
      </c>
      <c r="F188" s="239"/>
      <c r="G188" s="239"/>
      <c r="H188" s="292">
        <v>1</v>
      </c>
      <c r="I188" s="292"/>
      <c r="J188" s="292"/>
      <c r="K188" s="292"/>
      <c r="L188" s="292"/>
      <c r="M188" s="292"/>
      <c r="N188" s="292"/>
      <c r="O188" s="292"/>
      <c r="P188" s="292"/>
      <c r="Q188" s="292"/>
      <c r="R188" s="292"/>
      <c r="S188" s="292"/>
      <c r="T188" s="292"/>
    </row>
    <row r="189" spans="1:20" ht="105">
      <c r="A189" s="290">
        <v>185</v>
      </c>
      <c r="B189" s="174" t="s">
        <v>1727</v>
      </c>
      <c r="C189" s="272">
        <v>2021</v>
      </c>
      <c r="D189" s="272" t="s">
        <v>1550</v>
      </c>
      <c r="E189" s="139" t="s">
        <v>1555</v>
      </c>
      <c r="F189" s="239"/>
      <c r="G189" s="239"/>
      <c r="H189" s="292"/>
      <c r="I189" s="292"/>
      <c r="J189" s="292">
        <v>1</v>
      </c>
      <c r="K189" s="292"/>
      <c r="L189" s="292"/>
      <c r="M189" s="292"/>
      <c r="N189" s="292"/>
      <c r="O189" s="292"/>
      <c r="P189" s="292"/>
      <c r="Q189" s="292"/>
      <c r="R189" s="292"/>
      <c r="S189" s="292"/>
      <c r="T189" s="292"/>
    </row>
    <row r="190" spans="1:20" ht="60">
      <c r="A190" s="290">
        <v>186</v>
      </c>
      <c r="B190" s="291" t="s">
        <v>2112</v>
      </c>
      <c r="C190" s="272">
        <v>2023</v>
      </c>
      <c r="D190" s="272" t="s">
        <v>1550</v>
      </c>
      <c r="E190" s="139" t="s">
        <v>1570</v>
      </c>
      <c r="F190" s="239"/>
      <c r="G190" s="239"/>
      <c r="H190" s="292">
        <v>1</v>
      </c>
      <c r="I190" s="292"/>
      <c r="J190" s="292"/>
      <c r="K190" s="292"/>
      <c r="L190" s="292"/>
      <c r="M190" s="292"/>
      <c r="N190" s="292"/>
      <c r="O190" s="292"/>
      <c r="P190" s="292"/>
      <c r="Q190" s="292"/>
      <c r="R190" s="292"/>
      <c r="S190" s="292"/>
      <c r="T190" s="292"/>
    </row>
    <row r="191" spans="1:20" ht="60">
      <c r="A191" s="290">
        <v>187</v>
      </c>
      <c r="B191" s="174" t="s">
        <v>2113</v>
      </c>
      <c r="C191" s="272">
        <v>2023</v>
      </c>
      <c r="D191" s="272" t="s">
        <v>1550</v>
      </c>
      <c r="E191" s="139" t="s">
        <v>1570</v>
      </c>
      <c r="F191" s="239"/>
      <c r="G191" s="239"/>
      <c r="H191" s="292">
        <v>1</v>
      </c>
      <c r="I191" s="292"/>
      <c r="J191" s="292"/>
      <c r="K191" s="292"/>
      <c r="L191" s="292"/>
      <c r="M191" s="292"/>
      <c r="N191" s="292"/>
      <c r="O191" s="292"/>
      <c r="P191" s="292"/>
      <c r="Q191" s="292"/>
      <c r="R191" s="292"/>
      <c r="S191" s="292"/>
      <c r="T191" s="292"/>
    </row>
    <row r="192" spans="1:20" ht="45">
      <c r="A192" s="290">
        <v>188</v>
      </c>
      <c r="B192" s="174" t="s">
        <v>2114</v>
      </c>
      <c r="C192" s="272">
        <v>2022</v>
      </c>
      <c r="D192" s="272" t="s">
        <v>1550</v>
      </c>
      <c r="E192" s="139" t="s">
        <v>1570</v>
      </c>
      <c r="F192" s="239"/>
      <c r="G192" s="239"/>
      <c r="H192" s="292">
        <v>1</v>
      </c>
      <c r="I192" s="292"/>
      <c r="J192" s="292"/>
      <c r="K192" s="292"/>
      <c r="L192" s="292"/>
      <c r="M192" s="292"/>
      <c r="N192" s="292"/>
      <c r="O192" s="292"/>
      <c r="P192" s="292"/>
      <c r="Q192" s="292"/>
      <c r="R192" s="292"/>
      <c r="S192" s="292"/>
      <c r="T192" s="292"/>
    </row>
    <row r="193" spans="1:20" ht="60">
      <c r="A193" s="290">
        <v>189</v>
      </c>
      <c r="B193" s="174" t="s">
        <v>2115</v>
      </c>
      <c r="C193" s="272">
        <v>2022</v>
      </c>
      <c r="D193" s="272" t="s">
        <v>1550</v>
      </c>
      <c r="E193" s="139" t="s">
        <v>1556</v>
      </c>
      <c r="F193" s="239"/>
      <c r="G193" s="239"/>
      <c r="H193" s="292"/>
      <c r="I193" s="292">
        <v>1</v>
      </c>
      <c r="J193" s="292"/>
      <c r="K193" s="292"/>
      <c r="L193" s="292"/>
      <c r="M193" s="292"/>
      <c r="N193" s="292"/>
      <c r="O193" s="292"/>
      <c r="P193" s="292"/>
      <c r="Q193" s="292"/>
      <c r="R193" s="292"/>
      <c r="S193" s="292"/>
      <c r="T193" s="292"/>
    </row>
    <row r="194" spans="1:20" ht="60">
      <c r="A194" s="290">
        <v>190</v>
      </c>
      <c r="B194" s="291" t="s">
        <v>2116</v>
      </c>
      <c r="C194" s="272">
        <v>2022</v>
      </c>
      <c r="D194" s="272" t="s">
        <v>1550</v>
      </c>
      <c r="E194" s="283" t="s">
        <v>1570</v>
      </c>
      <c r="F194" s="239"/>
      <c r="G194" s="239"/>
      <c r="H194" s="292">
        <v>1</v>
      </c>
      <c r="I194" s="292"/>
      <c r="J194" s="292"/>
      <c r="K194" s="292"/>
      <c r="L194" s="292"/>
      <c r="M194" s="292"/>
      <c r="N194" s="292"/>
      <c r="O194" s="292"/>
      <c r="P194" s="292"/>
      <c r="Q194" s="292"/>
      <c r="R194" s="292"/>
      <c r="S194" s="292"/>
      <c r="T194" s="292"/>
    </row>
    <row r="195" spans="1:20" ht="60">
      <c r="A195" s="290">
        <v>191</v>
      </c>
      <c r="B195" s="174" t="s">
        <v>2117</v>
      </c>
      <c r="C195" s="272">
        <v>2022</v>
      </c>
      <c r="D195" s="272" t="s">
        <v>1550</v>
      </c>
      <c r="E195" s="139" t="s">
        <v>1556</v>
      </c>
      <c r="F195" s="239"/>
      <c r="G195" s="239"/>
      <c r="H195" s="292">
        <v>1</v>
      </c>
      <c r="I195" s="292"/>
      <c r="J195" s="292"/>
      <c r="K195" s="292"/>
      <c r="L195" s="292"/>
      <c r="M195" s="292"/>
      <c r="N195" s="292"/>
      <c r="O195" s="292"/>
      <c r="P195" s="292"/>
      <c r="Q195" s="292"/>
      <c r="R195" s="292"/>
      <c r="S195" s="292"/>
      <c r="T195" s="292"/>
    </row>
    <row r="196" spans="1:20" ht="75">
      <c r="A196" s="290">
        <v>192</v>
      </c>
      <c r="B196" s="174" t="s">
        <v>2118</v>
      </c>
      <c r="C196" s="272">
        <v>2022</v>
      </c>
      <c r="D196" s="272" t="s">
        <v>1554</v>
      </c>
      <c r="E196" s="139" t="s">
        <v>1557</v>
      </c>
      <c r="F196" s="239"/>
      <c r="G196" s="239"/>
      <c r="H196" s="292"/>
      <c r="I196" s="292"/>
      <c r="J196" s="292"/>
      <c r="K196" s="292"/>
      <c r="L196" s="292"/>
      <c r="M196" s="292"/>
      <c r="N196" s="292">
        <v>1</v>
      </c>
      <c r="O196" s="292"/>
      <c r="P196" s="292"/>
      <c r="Q196" s="292"/>
      <c r="R196" s="292"/>
      <c r="S196" s="292"/>
      <c r="T196" s="292"/>
    </row>
    <row r="197" spans="1:20" ht="60">
      <c r="A197" s="290">
        <v>193</v>
      </c>
      <c r="B197" s="174" t="s">
        <v>2119</v>
      </c>
      <c r="C197" s="272">
        <v>2021</v>
      </c>
      <c r="D197" s="272" t="s">
        <v>1550</v>
      </c>
      <c r="E197" s="273" t="s">
        <v>1556</v>
      </c>
      <c r="F197" s="239"/>
      <c r="G197" s="239"/>
      <c r="H197" s="292"/>
      <c r="I197" s="292">
        <v>1</v>
      </c>
      <c r="J197" s="292"/>
      <c r="K197" s="292"/>
      <c r="L197" s="292"/>
      <c r="M197" s="292"/>
      <c r="N197" s="292"/>
      <c r="O197" s="292"/>
      <c r="P197" s="292"/>
      <c r="Q197" s="292"/>
      <c r="R197" s="292"/>
      <c r="S197" s="292"/>
      <c r="T197" s="292"/>
    </row>
    <row r="198" spans="1:20" ht="45">
      <c r="A198" s="290">
        <v>194</v>
      </c>
      <c r="B198" s="174" t="s">
        <v>2120</v>
      </c>
      <c r="C198" s="272">
        <v>2021</v>
      </c>
      <c r="D198" s="272" t="s">
        <v>1550</v>
      </c>
      <c r="E198" s="139" t="s">
        <v>1556</v>
      </c>
      <c r="F198" s="239"/>
      <c r="G198" s="239"/>
      <c r="H198" s="292">
        <v>1</v>
      </c>
      <c r="I198" s="292"/>
      <c r="J198" s="292"/>
      <c r="K198" s="292"/>
      <c r="L198" s="292"/>
      <c r="M198" s="292"/>
      <c r="N198" s="292"/>
      <c r="O198" s="292"/>
      <c r="P198" s="292"/>
      <c r="Q198" s="292"/>
      <c r="R198" s="292"/>
      <c r="S198" s="292"/>
      <c r="T198" s="292"/>
    </row>
    <row r="199" spans="1:20" ht="45">
      <c r="A199" s="290">
        <v>195</v>
      </c>
      <c r="B199" s="174" t="s">
        <v>2121</v>
      </c>
      <c r="C199" s="272">
        <v>2021</v>
      </c>
      <c r="D199" s="272" t="s">
        <v>1550</v>
      </c>
      <c r="E199" s="139" t="s">
        <v>1556</v>
      </c>
      <c r="F199" s="239"/>
      <c r="G199" s="239"/>
      <c r="H199" s="292">
        <v>1</v>
      </c>
      <c r="I199" s="292"/>
      <c r="J199" s="292"/>
      <c r="K199" s="292"/>
      <c r="L199" s="292"/>
      <c r="M199" s="292"/>
      <c r="N199" s="292"/>
      <c r="O199" s="292"/>
      <c r="P199" s="292"/>
      <c r="Q199" s="292"/>
      <c r="R199" s="292"/>
      <c r="S199" s="292"/>
      <c r="T199" s="292"/>
    </row>
    <row r="200" spans="1:20" ht="60">
      <c r="A200" s="290">
        <v>196</v>
      </c>
      <c r="B200" s="291" t="s">
        <v>2122</v>
      </c>
      <c r="C200" s="272">
        <v>2021</v>
      </c>
      <c r="D200" s="272" t="s">
        <v>1550</v>
      </c>
      <c r="E200" s="139" t="s">
        <v>1556</v>
      </c>
      <c r="F200" s="239"/>
      <c r="G200" s="239"/>
      <c r="H200" s="292">
        <v>1</v>
      </c>
      <c r="I200" s="292"/>
      <c r="J200" s="292"/>
      <c r="K200" s="292"/>
      <c r="L200" s="292"/>
      <c r="M200" s="292"/>
      <c r="N200" s="292"/>
      <c r="O200" s="292"/>
      <c r="P200" s="292"/>
      <c r="Q200" s="292"/>
      <c r="R200" s="292"/>
      <c r="S200" s="292"/>
      <c r="T200" s="292"/>
    </row>
    <row r="201" spans="1:20" ht="60">
      <c r="A201" s="290">
        <v>197</v>
      </c>
      <c r="B201" s="291" t="s">
        <v>2123</v>
      </c>
      <c r="C201" s="272">
        <v>2020</v>
      </c>
      <c r="D201" s="272" t="s">
        <v>1550</v>
      </c>
      <c r="E201" s="139" t="s">
        <v>1556</v>
      </c>
      <c r="F201" s="239"/>
      <c r="G201" s="239"/>
      <c r="H201" s="292">
        <v>1</v>
      </c>
      <c r="I201" s="292"/>
      <c r="J201" s="292"/>
      <c r="K201" s="292"/>
      <c r="L201" s="292"/>
      <c r="M201" s="292"/>
      <c r="N201" s="292"/>
      <c r="O201" s="292"/>
      <c r="P201" s="292"/>
      <c r="Q201" s="292"/>
      <c r="R201" s="292"/>
      <c r="S201" s="292"/>
      <c r="T201" s="292"/>
    </row>
    <row r="202" spans="1:20" ht="45">
      <c r="A202" s="290">
        <v>198</v>
      </c>
      <c r="B202" s="291" t="s">
        <v>2124</v>
      </c>
      <c r="C202" s="272">
        <v>2020</v>
      </c>
      <c r="D202" s="272" t="s">
        <v>1550</v>
      </c>
      <c r="E202" s="139" t="s">
        <v>1556</v>
      </c>
      <c r="F202" s="239"/>
      <c r="G202" s="239"/>
      <c r="H202" s="292">
        <v>1</v>
      </c>
      <c r="I202" s="292"/>
      <c r="J202" s="292"/>
      <c r="K202" s="292"/>
      <c r="L202" s="292"/>
      <c r="M202" s="292"/>
      <c r="N202" s="292"/>
      <c r="O202" s="292"/>
      <c r="P202" s="292"/>
      <c r="Q202" s="292"/>
      <c r="R202" s="292"/>
      <c r="S202" s="292"/>
      <c r="T202" s="292"/>
    </row>
    <row r="203" spans="1:20" ht="75">
      <c r="A203" s="290">
        <v>199</v>
      </c>
      <c r="B203" s="291" t="s">
        <v>2125</v>
      </c>
      <c r="C203" s="272">
        <v>2020</v>
      </c>
      <c r="D203" s="272" t="s">
        <v>1554</v>
      </c>
      <c r="E203" s="139" t="s">
        <v>1557</v>
      </c>
      <c r="F203" s="239"/>
      <c r="G203" s="239"/>
      <c r="H203" s="292"/>
      <c r="I203" s="292"/>
      <c r="J203" s="292"/>
      <c r="K203" s="292"/>
      <c r="L203" s="292"/>
      <c r="M203" s="292"/>
      <c r="N203" s="292">
        <v>1</v>
      </c>
      <c r="O203" s="292"/>
      <c r="P203" s="292"/>
      <c r="Q203" s="292"/>
      <c r="R203" s="292"/>
      <c r="S203" s="292"/>
      <c r="T203" s="292"/>
    </row>
    <row r="204" spans="1:20" ht="75">
      <c r="A204" s="290">
        <v>200</v>
      </c>
      <c r="B204" s="291" t="s">
        <v>2126</v>
      </c>
      <c r="C204" s="272">
        <v>2020</v>
      </c>
      <c r="D204" s="272" t="s">
        <v>1550</v>
      </c>
      <c r="E204" s="139" t="s">
        <v>1599</v>
      </c>
      <c r="F204" s="239"/>
      <c r="G204" s="239"/>
      <c r="H204" s="292"/>
      <c r="I204" s="292"/>
      <c r="J204" s="292">
        <v>1</v>
      </c>
      <c r="K204" s="292"/>
      <c r="L204" s="292"/>
      <c r="M204" s="292"/>
      <c r="N204" s="292"/>
      <c r="O204" s="292"/>
      <c r="P204" s="292"/>
      <c r="Q204" s="292"/>
      <c r="R204" s="292"/>
      <c r="S204" s="292"/>
      <c r="T204" s="292"/>
    </row>
    <row r="205" spans="1:20" ht="45">
      <c r="A205" s="290">
        <v>201</v>
      </c>
      <c r="B205" s="174" t="s">
        <v>2127</v>
      </c>
      <c r="C205" s="272">
        <v>2022</v>
      </c>
      <c r="D205" s="272" t="s">
        <v>1550</v>
      </c>
      <c r="E205" s="139" t="s">
        <v>1555</v>
      </c>
      <c r="F205" s="239"/>
      <c r="G205" s="239"/>
      <c r="H205" s="292"/>
      <c r="I205" s="292"/>
      <c r="J205" s="292">
        <v>1</v>
      </c>
      <c r="K205" s="292"/>
      <c r="L205" s="292"/>
      <c r="M205" s="292"/>
      <c r="N205" s="292"/>
      <c r="O205" s="292"/>
      <c r="P205" s="292"/>
      <c r="Q205" s="292"/>
      <c r="R205" s="292"/>
      <c r="S205" s="292"/>
      <c r="T205" s="292"/>
    </row>
    <row r="206" spans="1:20" ht="60">
      <c r="A206" s="290">
        <v>202</v>
      </c>
      <c r="B206" s="174" t="s">
        <v>1731</v>
      </c>
      <c r="C206" s="272">
        <v>2021</v>
      </c>
      <c r="D206" s="272" t="s">
        <v>1550</v>
      </c>
      <c r="E206" s="139" t="s">
        <v>1556</v>
      </c>
      <c r="F206" s="239"/>
      <c r="G206" s="239"/>
      <c r="H206" s="292"/>
      <c r="I206" s="292">
        <v>1</v>
      </c>
      <c r="J206" s="292"/>
      <c r="K206" s="292"/>
      <c r="L206" s="292"/>
      <c r="M206" s="292"/>
      <c r="N206" s="292"/>
      <c r="O206" s="292"/>
      <c r="P206" s="292"/>
      <c r="Q206" s="292"/>
      <c r="R206" s="292"/>
      <c r="S206" s="292"/>
      <c r="T206" s="292"/>
    </row>
    <row r="207" spans="1:20" ht="60">
      <c r="A207" s="290">
        <v>203</v>
      </c>
      <c r="B207" s="174" t="s">
        <v>2128</v>
      </c>
      <c r="C207" s="274">
        <v>2020</v>
      </c>
      <c r="D207" s="274" t="s">
        <v>1550</v>
      </c>
      <c r="E207" s="275" t="s">
        <v>1556</v>
      </c>
      <c r="F207" s="293"/>
      <c r="G207" s="293"/>
      <c r="H207" s="294"/>
      <c r="I207" s="294">
        <v>1</v>
      </c>
      <c r="J207" s="294"/>
      <c r="K207" s="294"/>
      <c r="L207" s="294"/>
      <c r="M207" s="294"/>
      <c r="N207" s="294"/>
      <c r="O207" s="294"/>
      <c r="P207" s="294"/>
      <c r="Q207" s="294"/>
      <c r="R207" s="294"/>
      <c r="S207" s="294"/>
      <c r="T207" s="294"/>
    </row>
    <row r="208" spans="1:20" ht="105">
      <c r="A208" s="290">
        <v>204</v>
      </c>
      <c r="B208" s="174" t="s">
        <v>2129</v>
      </c>
      <c r="C208" s="272">
        <v>2020</v>
      </c>
      <c r="D208" s="272" t="s">
        <v>1550</v>
      </c>
      <c r="E208" s="139" t="s">
        <v>1551</v>
      </c>
      <c r="F208" s="239"/>
      <c r="G208" s="239"/>
      <c r="H208" s="292"/>
      <c r="I208" s="292"/>
      <c r="J208" s="292">
        <v>1</v>
      </c>
      <c r="K208" s="292"/>
      <c r="L208" s="292"/>
      <c r="M208" s="292"/>
      <c r="N208" s="292"/>
      <c r="O208" s="292"/>
      <c r="P208" s="292"/>
      <c r="Q208" s="292"/>
      <c r="R208" s="292"/>
      <c r="S208" s="292"/>
      <c r="T208" s="292"/>
    </row>
    <row r="209" spans="1:20" ht="75">
      <c r="A209" s="290">
        <v>205</v>
      </c>
      <c r="B209" s="174" t="s">
        <v>2130</v>
      </c>
      <c r="C209" s="272">
        <v>2022</v>
      </c>
      <c r="D209" s="272" t="s">
        <v>1550</v>
      </c>
      <c r="E209" s="139" t="s">
        <v>1551</v>
      </c>
      <c r="F209" s="239"/>
      <c r="G209" s="239"/>
      <c r="H209" s="292"/>
      <c r="I209" s="292">
        <v>1</v>
      </c>
      <c r="J209" s="292"/>
      <c r="K209" s="292"/>
      <c r="L209" s="292"/>
      <c r="M209" s="292"/>
      <c r="N209" s="292"/>
      <c r="O209" s="292"/>
      <c r="P209" s="292"/>
      <c r="Q209" s="292"/>
      <c r="R209" s="292"/>
      <c r="S209" s="292"/>
      <c r="T209" s="292"/>
    </row>
    <row r="210" spans="1:20" ht="60">
      <c r="A210" s="290">
        <v>206</v>
      </c>
      <c r="B210" s="174" t="s">
        <v>2131</v>
      </c>
      <c r="C210" s="272">
        <v>2022</v>
      </c>
      <c r="D210" s="272" t="s">
        <v>1550</v>
      </c>
      <c r="E210" s="139" t="s">
        <v>1551</v>
      </c>
      <c r="F210" s="239"/>
      <c r="G210" s="239"/>
      <c r="H210" s="292"/>
      <c r="I210" s="292">
        <v>1</v>
      </c>
      <c r="J210" s="292"/>
      <c r="K210" s="292"/>
      <c r="L210" s="292"/>
      <c r="M210" s="292"/>
      <c r="N210" s="292"/>
      <c r="O210" s="292"/>
      <c r="P210" s="292"/>
      <c r="Q210" s="292"/>
      <c r="R210" s="292"/>
      <c r="S210" s="292"/>
      <c r="T210" s="292"/>
    </row>
    <row r="211" spans="1:20" ht="45">
      <c r="A211" s="290">
        <v>207</v>
      </c>
      <c r="B211" s="174" t="s">
        <v>2132</v>
      </c>
      <c r="C211" s="272">
        <v>2023</v>
      </c>
      <c r="D211" s="272" t="s">
        <v>1550</v>
      </c>
      <c r="E211" s="139" t="s">
        <v>1551</v>
      </c>
      <c r="F211" s="239"/>
      <c r="G211" s="239"/>
      <c r="H211" s="292"/>
      <c r="I211" s="292">
        <v>1</v>
      </c>
      <c r="J211" s="292"/>
      <c r="K211" s="292"/>
      <c r="L211" s="292"/>
      <c r="M211" s="292"/>
      <c r="N211" s="292"/>
      <c r="O211" s="292"/>
      <c r="P211" s="292"/>
      <c r="Q211" s="292"/>
      <c r="R211" s="292"/>
      <c r="S211" s="292"/>
      <c r="T211" s="292"/>
    </row>
    <row r="212" spans="1:20" ht="60">
      <c r="A212" s="290">
        <v>208</v>
      </c>
      <c r="B212" s="174" t="s">
        <v>2133</v>
      </c>
      <c r="C212" s="272">
        <v>2021</v>
      </c>
      <c r="D212" s="272" t="s">
        <v>1550</v>
      </c>
      <c r="E212" s="139" t="s">
        <v>1551</v>
      </c>
      <c r="F212" s="239"/>
      <c r="G212" s="239"/>
      <c r="H212" s="292"/>
      <c r="I212" s="292">
        <v>1</v>
      </c>
      <c r="J212" s="292"/>
      <c r="K212" s="292"/>
      <c r="L212" s="292"/>
      <c r="M212" s="292"/>
      <c r="N212" s="292"/>
      <c r="O212" s="292"/>
      <c r="P212" s="292"/>
      <c r="Q212" s="292"/>
      <c r="R212" s="292"/>
      <c r="S212" s="292"/>
      <c r="T212" s="292"/>
    </row>
    <row r="213" spans="1:20" ht="90">
      <c r="A213" s="290">
        <v>209</v>
      </c>
      <c r="B213" s="174" t="s">
        <v>2134</v>
      </c>
      <c r="C213" s="272">
        <v>2020</v>
      </c>
      <c r="D213" s="272" t="s">
        <v>1550</v>
      </c>
      <c r="E213" s="139" t="s">
        <v>1551</v>
      </c>
      <c r="F213" s="239"/>
      <c r="G213" s="239"/>
      <c r="H213" s="292"/>
      <c r="I213" s="292">
        <v>1</v>
      </c>
      <c r="J213" s="292"/>
      <c r="K213" s="292"/>
      <c r="L213" s="292"/>
      <c r="M213" s="292"/>
      <c r="N213" s="292"/>
      <c r="O213" s="292"/>
      <c r="P213" s="292"/>
      <c r="Q213" s="292"/>
      <c r="R213" s="292"/>
      <c r="S213" s="292"/>
      <c r="T213" s="292"/>
    </row>
    <row r="214" spans="1:20" ht="90">
      <c r="A214" s="290">
        <v>210</v>
      </c>
      <c r="B214" s="266" t="s">
        <v>2135</v>
      </c>
      <c r="C214" s="272">
        <v>2023</v>
      </c>
      <c r="D214" s="272" t="s">
        <v>1550</v>
      </c>
      <c r="E214" s="139" t="s">
        <v>1565</v>
      </c>
      <c r="F214" s="239"/>
      <c r="G214" s="239"/>
      <c r="H214" s="292"/>
      <c r="I214" s="292">
        <v>1</v>
      </c>
      <c r="J214" s="292"/>
      <c r="K214" s="292"/>
      <c r="L214" s="292"/>
      <c r="M214" s="292"/>
      <c r="N214" s="292"/>
      <c r="O214" s="292"/>
      <c r="P214" s="292"/>
      <c r="Q214" s="292"/>
      <c r="R214" s="292"/>
      <c r="S214" s="292"/>
      <c r="T214" s="292"/>
    </row>
    <row r="215" spans="1:20" ht="90">
      <c r="A215" s="290">
        <v>211</v>
      </c>
      <c r="B215" s="174" t="s">
        <v>2136</v>
      </c>
      <c r="C215" s="272">
        <v>2022</v>
      </c>
      <c r="D215" s="272" t="s">
        <v>1550</v>
      </c>
      <c r="E215" s="139" t="s">
        <v>1551</v>
      </c>
      <c r="F215" s="239"/>
      <c r="G215" s="239"/>
      <c r="H215" s="292"/>
      <c r="I215" s="292"/>
      <c r="J215" s="292">
        <v>1</v>
      </c>
      <c r="K215" s="292"/>
      <c r="L215" s="292"/>
      <c r="M215" s="292"/>
      <c r="N215" s="292"/>
      <c r="O215" s="292"/>
      <c r="P215" s="292"/>
      <c r="Q215" s="292"/>
      <c r="R215" s="292"/>
      <c r="S215" s="292"/>
      <c r="T215" s="292"/>
    </row>
    <row r="216" spans="1:20" ht="75">
      <c r="A216" s="290">
        <v>212</v>
      </c>
      <c r="B216" s="174" t="s">
        <v>2137</v>
      </c>
      <c r="C216" s="272">
        <v>2022</v>
      </c>
      <c r="D216" s="272" t="s">
        <v>1550</v>
      </c>
      <c r="E216" s="139" t="s">
        <v>1551</v>
      </c>
      <c r="F216" s="239"/>
      <c r="G216" s="239"/>
      <c r="H216" s="292">
        <v>1</v>
      </c>
      <c r="I216" s="292"/>
      <c r="J216" s="292"/>
      <c r="K216" s="292"/>
      <c r="L216" s="292"/>
      <c r="M216" s="292"/>
      <c r="N216" s="292"/>
      <c r="O216" s="292"/>
      <c r="P216" s="292"/>
      <c r="Q216" s="292"/>
      <c r="R216" s="292"/>
      <c r="S216" s="292"/>
      <c r="T216" s="292"/>
    </row>
    <row r="217" spans="1:20" ht="60">
      <c r="A217" s="290">
        <v>213</v>
      </c>
      <c r="B217" s="291" t="s">
        <v>2138</v>
      </c>
      <c r="C217" s="272">
        <v>2021</v>
      </c>
      <c r="D217" s="272" t="s">
        <v>1550</v>
      </c>
      <c r="E217" s="139" t="s">
        <v>1551</v>
      </c>
      <c r="F217" s="239"/>
      <c r="G217" s="239"/>
      <c r="H217" s="292">
        <v>1</v>
      </c>
      <c r="I217" s="292"/>
      <c r="J217" s="292"/>
      <c r="K217" s="292"/>
      <c r="L217" s="292"/>
      <c r="M217" s="292"/>
      <c r="N217" s="292"/>
      <c r="O217" s="292"/>
      <c r="P217" s="292"/>
      <c r="Q217" s="292"/>
      <c r="R217" s="292"/>
      <c r="S217" s="292"/>
      <c r="T217" s="292"/>
    </row>
    <row r="218" spans="1:20" ht="75">
      <c r="A218" s="290">
        <v>214</v>
      </c>
      <c r="B218" s="174" t="s">
        <v>2139</v>
      </c>
      <c r="C218" s="272">
        <v>2021</v>
      </c>
      <c r="D218" s="272" t="s">
        <v>1550</v>
      </c>
      <c r="E218" s="283" t="s">
        <v>1551</v>
      </c>
      <c r="F218" s="239"/>
      <c r="G218" s="239"/>
      <c r="H218" s="292"/>
      <c r="I218" s="292"/>
      <c r="J218" s="292">
        <v>1</v>
      </c>
      <c r="K218" s="292"/>
      <c r="L218" s="292"/>
      <c r="M218" s="292"/>
      <c r="N218" s="292"/>
      <c r="O218" s="292"/>
      <c r="P218" s="292"/>
      <c r="Q218" s="292"/>
      <c r="R218" s="292"/>
      <c r="S218" s="292"/>
      <c r="T218" s="292"/>
    </row>
    <row r="219" spans="1:20" ht="90">
      <c r="A219" s="290">
        <v>215</v>
      </c>
      <c r="B219" s="174" t="s">
        <v>2140</v>
      </c>
      <c r="C219" s="272">
        <v>2020</v>
      </c>
      <c r="D219" s="272" t="s">
        <v>1550</v>
      </c>
      <c r="E219" s="139" t="s">
        <v>1574</v>
      </c>
      <c r="F219" s="239"/>
      <c r="G219" s="239"/>
      <c r="H219" s="292"/>
      <c r="I219" s="292"/>
      <c r="J219" s="292">
        <v>1</v>
      </c>
      <c r="K219" s="292"/>
      <c r="L219" s="292"/>
      <c r="M219" s="292"/>
      <c r="N219" s="292"/>
      <c r="O219" s="292"/>
      <c r="P219" s="292"/>
      <c r="Q219" s="292"/>
      <c r="R219" s="292"/>
      <c r="S219" s="292"/>
      <c r="T219" s="292"/>
    </row>
    <row r="220" spans="1:20" ht="90">
      <c r="A220" s="290">
        <v>216</v>
      </c>
      <c r="B220" s="174" t="s">
        <v>2141</v>
      </c>
      <c r="C220" s="272">
        <v>2020</v>
      </c>
      <c r="D220" s="272" t="s">
        <v>1550</v>
      </c>
      <c r="E220" s="139" t="s">
        <v>1551</v>
      </c>
      <c r="F220" s="239"/>
      <c r="G220" s="239"/>
      <c r="H220" s="292"/>
      <c r="I220" s="292">
        <v>1</v>
      </c>
      <c r="J220" s="292"/>
      <c r="K220" s="292"/>
      <c r="L220" s="292"/>
      <c r="M220" s="292"/>
      <c r="N220" s="292"/>
      <c r="O220" s="292"/>
      <c r="P220" s="292"/>
      <c r="Q220" s="292"/>
      <c r="R220" s="292"/>
      <c r="S220" s="292"/>
      <c r="T220" s="292"/>
    </row>
    <row r="221" spans="1:20" ht="60">
      <c r="A221" s="290">
        <v>217</v>
      </c>
      <c r="B221" s="291" t="s">
        <v>2142</v>
      </c>
      <c r="C221" s="272">
        <v>2023</v>
      </c>
      <c r="D221" s="272" t="s">
        <v>1550</v>
      </c>
      <c r="E221" s="139" t="s">
        <v>1551</v>
      </c>
      <c r="F221" s="239"/>
      <c r="G221" s="239"/>
      <c r="H221" s="292"/>
      <c r="I221" s="292">
        <v>1</v>
      </c>
      <c r="J221" s="292"/>
      <c r="K221" s="292"/>
      <c r="L221" s="292"/>
      <c r="M221" s="292"/>
      <c r="N221" s="292"/>
      <c r="O221" s="292"/>
      <c r="P221" s="292"/>
      <c r="Q221" s="292"/>
      <c r="R221" s="292"/>
      <c r="S221" s="292"/>
      <c r="T221" s="292"/>
    </row>
    <row r="222" spans="1:20" ht="60">
      <c r="A222" s="290">
        <v>218</v>
      </c>
      <c r="B222" s="291" t="s">
        <v>2143</v>
      </c>
      <c r="C222" s="272">
        <v>2023</v>
      </c>
      <c r="D222" s="272" t="s">
        <v>1550</v>
      </c>
      <c r="E222" s="139" t="s">
        <v>2144</v>
      </c>
      <c r="F222" s="239"/>
      <c r="G222" s="239"/>
      <c r="H222" s="292"/>
      <c r="I222" s="292"/>
      <c r="J222" s="292"/>
      <c r="K222" s="292">
        <v>1</v>
      </c>
      <c r="L222" s="292"/>
      <c r="M222" s="292"/>
      <c r="N222" s="292"/>
      <c r="O222" s="292"/>
      <c r="P222" s="292"/>
      <c r="Q222" s="292"/>
      <c r="R222" s="292"/>
      <c r="S222" s="292"/>
      <c r="T222" s="292"/>
    </row>
    <row r="223" spans="1:20" ht="45">
      <c r="A223" s="290">
        <v>219</v>
      </c>
      <c r="B223" s="174" t="s">
        <v>1699</v>
      </c>
      <c r="C223" s="272">
        <v>2022</v>
      </c>
      <c r="D223" s="272" t="s">
        <v>1550</v>
      </c>
      <c r="E223" s="139" t="s">
        <v>1551</v>
      </c>
      <c r="F223" s="239"/>
      <c r="G223" s="239"/>
      <c r="H223" s="292"/>
      <c r="I223" s="292">
        <v>1</v>
      </c>
      <c r="J223" s="292"/>
      <c r="K223" s="292"/>
      <c r="L223" s="292"/>
      <c r="M223" s="292"/>
      <c r="N223" s="292"/>
      <c r="O223" s="292"/>
      <c r="P223" s="292"/>
      <c r="Q223" s="292"/>
      <c r="R223" s="292"/>
      <c r="S223" s="292"/>
      <c r="T223" s="292"/>
    </row>
    <row r="224" spans="1:20" ht="75">
      <c r="A224" s="290">
        <v>220</v>
      </c>
      <c r="B224" s="291" t="s">
        <v>2145</v>
      </c>
      <c r="C224" s="272">
        <v>2022</v>
      </c>
      <c r="D224" s="272" t="s">
        <v>1550</v>
      </c>
      <c r="E224" s="139" t="s">
        <v>1551</v>
      </c>
      <c r="F224" s="239"/>
      <c r="G224" s="239"/>
      <c r="H224" s="292"/>
      <c r="I224" s="292"/>
      <c r="J224" s="292">
        <v>1</v>
      </c>
      <c r="K224" s="292"/>
      <c r="L224" s="292"/>
      <c r="M224" s="292"/>
      <c r="N224" s="292"/>
      <c r="O224" s="292"/>
      <c r="P224" s="292"/>
      <c r="Q224" s="292"/>
      <c r="R224" s="292"/>
      <c r="S224" s="292"/>
      <c r="T224" s="292"/>
    </row>
    <row r="225" spans="1:20" ht="60">
      <c r="A225" s="290">
        <v>221</v>
      </c>
      <c r="B225" s="174" t="s">
        <v>2146</v>
      </c>
      <c r="C225" s="272">
        <v>2021</v>
      </c>
      <c r="D225" s="272" t="s">
        <v>1550</v>
      </c>
      <c r="E225" s="139" t="s">
        <v>1575</v>
      </c>
      <c r="F225" s="239"/>
      <c r="G225" s="239"/>
      <c r="H225" s="292"/>
      <c r="I225" s="292">
        <v>1</v>
      </c>
      <c r="J225" s="292"/>
      <c r="K225" s="292"/>
      <c r="L225" s="292"/>
      <c r="M225" s="292"/>
      <c r="N225" s="292"/>
      <c r="O225" s="292"/>
      <c r="P225" s="292"/>
      <c r="Q225" s="292"/>
      <c r="R225" s="292"/>
      <c r="S225" s="292"/>
      <c r="T225" s="292"/>
    </row>
    <row r="226" spans="1:20" ht="75">
      <c r="A226" s="290">
        <v>222</v>
      </c>
      <c r="B226" s="174" t="s">
        <v>2147</v>
      </c>
      <c r="C226" s="272">
        <v>2020</v>
      </c>
      <c r="D226" s="272" t="s">
        <v>1550</v>
      </c>
      <c r="E226" s="139" t="s">
        <v>1551</v>
      </c>
      <c r="F226" s="239"/>
      <c r="G226" s="239"/>
      <c r="H226" s="292"/>
      <c r="I226" s="292">
        <v>1</v>
      </c>
      <c r="J226" s="292"/>
      <c r="K226" s="292"/>
      <c r="L226" s="292"/>
      <c r="M226" s="292"/>
      <c r="N226" s="292"/>
      <c r="O226" s="292"/>
      <c r="P226" s="292"/>
      <c r="Q226" s="292"/>
      <c r="R226" s="292"/>
      <c r="S226" s="292"/>
      <c r="T226" s="292"/>
    </row>
    <row r="227" spans="1:20" ht="75">
      <c r="A227" s="290">
        <v>223</v>
      </c>
      <c r="B227" s="174" t="s">
        <v>2148</v>
      </c>
      <c r="C227" s="272">
        <v>2023</v>
      </c>
      <c r="D227" s="272" t="s">
        <v>1550</v>
      </c>
      <c r="E227" s="139" t="s">
        <v>1566</v>
      </c>
      <c r="F227" s="239"/>
      <c r="G227" s="239"/>
      <c r="H227" s="292"/>
      <c r="I227" s="292"/>
      <c r="J227" s="292"/>
      <c r="K227" s="292">
        <v>1</v>
      </c>
      <c r="L227" s="292"/>
      <c r="M227" s="292"/>
      <c r="N227" s="292"/>
      <c r="O227" s="292"/>
      <c r="P227" s="292"/>
      <c r="Q227" s="292"/>
      <c r="R227" s="292"/>
      <c r="S227" s="292"/>
      <c r="T227" s="292"/>
    </row>
    <row r="228" spans="1:20" ht="75">
      <c r="A228" s="290">
        <v>224</v>
      </c>
      <c r="B228" s="291" t="s">
        <v>2149</v>
      </c>
      <c r="C228" s="272">
        <v>2023</v>
      </c>
      <c r="D228" s="272" t="s">
        <v>1550</v>
      </c>
      <c r="E228" s="139" t="s">
        <v>1556</v>
      </c>
      <c r="F228" s="239"/>
      <c r="G228" s="239"/>
      <c r="H228" s="292"/>
      <c r="I228" s="292">
        <v>1</v>
      </c>
      <c r="J228" s="292"/>
      <c r="K228" s="292"/>
      <c r="L228" s="292"/>
      <c r="M228" s="292"/>
      <c r="N228" s="292"/>
      <c r="O228" s="292"/>
      <c r="P228" s="292"/>
      <c r="Q228" s="292"/>
      <c r="R228" s="292"/>
      <c r="S228" s="292"/>
      <c r="T228" s="292"/>
    </row>
    <row r="229" spans="1:20" ht="60">
      <c r="A229" s="290">
        <v>225</v>
      </c>
      <c r="B229" s="291" t="s">
        <v>2150</v>
      </c>
      <c r="C229" s="272">
        <v>2023</v>
      </c>
      <c r="D229" s="272" t="s">
        <v>1550</v>
      </c>
      <c r="E229" s="139" t="s">
        <v>1551</v>
      </c>
      <c r="F229" s="239"/>
      <c r="G229" s="239"/>
      <c r="H229" s="292">
        <v>1</v>
      </c>
      <c r="I229" s="292"/>
      <c r="J229" s="292"/>
      <c r="K229" s="292"/>
      <c r="L229" s="292"/>
      <c r="M229" s="292"/>
      <c r="N229" s="292"/>
      <c r="O229" s="292"/>
      <c r="P229" s="292"/>
      <c r="Q229" s="292"/>
      <c r="R229" s="292"/>
      <c r="S229" s="292"/>
      <c r="T229" s="292"/>
    </row>
    <row r="230" spans="1:20" ht="60">
      <c r="A230" s="290">
        <v>226</v>
      </c>
      <c r="B230" s="291" t="s">
        <v>2151</v>
      </c>
      <c r="C230" s="272">
        <v>2023</v>
      </c>
      <c r="D230" s="272" t="s">
        <v>1550</v>
      </c>
      <c r="E230" s="139" t="s">
        <v>1551</v>
      </c>
      <c r="F230" s="239"/>
      <c r="G230" s="239"/>
      <c r="H230" s="292">
        <v>1</v>
      </c>
      <c r="I230" s="292"/>
      <c r="J230" s="292"/>
      <c r="K230" s="292"/>
      <c r="L230" s="292"/>
      <c r="M230" s="292"/>
      <c r="N230" s="292"/>
      <c r="O230" s="292"/>
      <c r="P230" s="292"/>
      <c r="Q230" s="292"/>
      <c r="R230" s="292"/>
      <c r="S230" s="292"/>
      <c r="T230" s="292"/>
    </row>
    <row r="231" spans="1:20" ht="60">
      <c r="A231" s="290">
        <v>227</v>
      </c>
      <c r="B231" s="174" t="s">
        <v>2152</v>
      </c>
      <c r="C231" s="272">
        <v>2022</v>
      </c>
      <c r="D231" s="272" t="s">
        <v>1550</v>
      </c>
      <c r="E231" s="139" t="s">
        <v>1570</v>
      </c>
      <c r="F231" s="239"/>
      <c r="G231" s="239"/>
      <c r="H231" s="292">
        <v>1</v>
      </c>
      <c r="I231" s="292"/>
      <c r="J231" s="292"/>
      <c r="K231" s="292"/>
      <c r="L231" s="292"/>
      <c r="M231" s="292"/>
      <c r="N231" s="292"/>
      <c r="O231" s="292"/>
      <c r="P231" s="292"/>
      <c r="Q231" s="292"/>
      <c r="R231" s="292"/>
      <c r="S231" s="292"/>
      <c r="T231" s="292"/>
    </row>
    <row r="232" spans="1:20" ht="60">
      <c r="A232" s="290">
        <v>228</v>
      </c>
      <c r="B232" s="174" t="s">
        <v>2153</v>
      </c>
      <c r="C232" s="272">
        <v>2022</v>
      </c>
      <c r="D232" s="272" t="s">
        <v>1550</v>
      </c>
      <c r="E232" s="139" t="s">
        <v>1570</v>
      </c>
      <c r="F232" s="239"/>
      <c r="G232" s="239"/>
      <c r="H232" s="292">
        <v>1</v>
      </c>
      <c r="I232" s="292"/>
      <c r="J232" s="292"/>
      <c r="K232" s="292"/>
      <c r="L232" s="292"/>
      <c r="M232" s="292"/>
      <c r="N232" s="292"/>
      <c r="O232" s="292"/>
      <c r="P232" s="292"/>
      <c r="Q232" s="292"/>
      <c r="R232" s="292"/>
      <c r="S232" s="292"/>
      <c r="T232" s="292"/>
    </row>
    <row r="233" spans="1:20" ht="60">
      <c r="A233" s="290">
        <v>229</v>
      </c>
      <c r="B233" s="174" t="s">
        <v>1600</v>
      </c>
      <c r="C233" s="272">
        <v>2022</v>
      </c>
      <c r="D233" s="272" t="s">
        <v>1550</v>
      </c>
      <c r="E233" s="139" t="s">
        <v>1555</v>
      </c>
      <c r="F233" s="239"/>
      <c r="G233" s="239"/>
      <c r="H233" s="292"/>
      <c r="I233" s="292"/>
      <c r="J233" s="292">
        <v>1</v>
      </c>
      <c r="K233" s="292"/>
      <c r="L233" s="292"/>
      <c r="M233" s="292"/>
      <c r="N233" s="292"/>
      <c r="O233" s="292"/>
      <c r="P233" s="292"/>
      <c r="Q233" s="292"/>
      <c r="R233" s="292"/>
      <c r="S233" s="292"/>
      <c r="T233" s="292"/>
    </row>
    <row r="234" spans="1:20" ht="60">
      <c r="A234" s="290">
        <v>230</v>
      </c>
      <c r="B234" s="291" t="s">
        <v>2154</v>
      </c>
      <c r="C234" s="272">
        <v>2021</v>
      </c>
      <c r="D234" s="272" t="s">
        <v>1550</v>
      </c>
      <c r="E234" s="139" t="s">
        <v>1556</v>
      </c>
      <c r="F234" s="239"/>
      <c r="G234" s="239"/>
      <c r="H234" s="292">
        <v>1</v>
      </c>
      <c r="I234" s="292"/>
      <c r="J234" s="292"/>
      <c r="K234" s="292"/>
      <c r="L234" s="292"/>
      <c r="M234" s="292"/>
      <c r="N234" s="292"/>
      <c r="O234" s="292"/>
      <c r="P234" s="292"/>
      <c r="Q234" s="292"/>
      <c r="R234" s="292"/>
      <c r="S234" s="292"/>
      <c r="T234" s="292"/>
    </row>
    <row r="235" spans="1:20" ht="75">
      <c r="A235" s="290">
        <v>231</v>
      </c>
      <c r="B235" s="174" t="s">
        <v>2155</v>
      </c>
      <c r="C235" s="272">
        <v>2021</v>
      </c>
      <c r="D235" s="272" t="s">
        <v>1550</v>
      </c>
      <c r="E235" s="139" t="s">
        <v>1574</v>
      </c>
      <c r="F235" s="239"/>
      <c r="G235" s="239"/>
      <c r="H235" s="292"/>
      <c r="I235" s="292"/>
      <c r="J235" s="292">
        <v>1</v>
      </c>
      <c r="K235" s="292"/>
      <c r="L235" s="292"/>
      <c r="M235" s="292"/>
      <c r="N235" s="292"/>
      <c r="O235" s="292"/>
      <c r="P235" s="292"/>
      <c r="Q235" s="292"/>
      <c r="R235" s="292"/>
      <c r="S235" s="292"/>
      <c r="T235" s="292"/>
    </row>
    <row r="236" spans="1:20" ht="45">
      <c r="A236" s="290">
        <v>232</v>
      </c>
      <c r="B236" s="174" t="s">
        <v>2156</v>
      </c>
      <c r="C236" s="272">
        <v>2021</v>
      </c>
      <c r="D236" s="272" t="s">
        <v>1550</v>
      </c>
      <c r="E236" s="139" t="s">
        <v>1556</v>
      </c>
      <c r="F236" s="239"/>
      <c r="G236" s="239"/>
      <c r="H236" s="292"/>
      <c r="I236" s="292">
        <v>1</v>
      </c>
      <c r="J236" s="292"/>
      <c r="K236" s="292"/>
      <c r="L236" s="292"/>
      <c r="M236" s="292"/>
      <c r="N236" s="292"/>
      <c r="O236" s="292"/>
      <c r="P236" s="292"/>
      <c r="Q236" s="292"/>
      <c r="R236" s="292"/>
      <c r="S236" s="292"/>
      <c r="T236" s="292"/>
    </row>
    <row r="237" spans="1:20" ht="45">
      <c r="A237" s="290">
        <v>233</v>
      </c>
      <c r="B237" s="174" t="s">
        <v>1741</v>
      </c>
      <c r="C237" s="272">
        <v>2020</v>
      </c>
      <c r="D237" s="272" t="s">
        <v>1550</v>
      </c>
      <c r="E237" s="139" t="s">
        <v>1556</v>
      </c>
      <c r="F237" s="239"/>
      <c r="G237" s="239"/>
      <c r="H237" s="292"/>
      <c r="I237" s="292">
        <v>1</v>
      </c>
      <c r="J237" s="292"/>
      <c r="K237" s="292"/>
      <c r="L237" s="292"/>
      <c r="M237" s="292"/>
      <c r="N237" s="292"/>
      <c r="O237" s="292"/>
      <c r="P237" s="292"/>
      <c r="Q237" s="292"/>
      <c r="R237" s="292"/>
      <c r="S237" s="292"/>
      <c r="T237" s="292"/>
    </row>
    <row r="238" spans="1:20" ht="60">
      <c r="A238" s="290">
        <v>234</v>
      </c>
      <c r="B238" s="174" t="s">
        <v>2157</v>
      </c>
      <c r="C238" s="272">
        <v>2020</v>
      </c>
      <c r="D238" s="272" t="s">
        <v>1550</v>
      </c>
      <c r="E238" s="139" t="s">
        <v>1566</v>
      </c>
      <c r="F238" s="239"/>
      <c r="G238" s="239"/>
      <c r="H238" s="292"/>
      <c r="I238" s="292"/>
      <c r="J238" s="292"/>
      <c r="K238" s="292">
        <v>1</v>
      </c>
      <c r="L238" s="292"/>
      <c r="M238" s="292"/>
      <c r="N238" s="292"/>
      <c r="O238" s="292"/>
      <c r="P238" s="292"/>
      <c r="Q238" s="292"/>
      <c r="R238" s="292"/>
      <c r="S238" s="292"/>
      <c r="T238" s="292"/>
    </row>
    <row r="239" spans="1:20" ht="60">
      <c r="A239" s="290">
        <v>235</v>
      </c>
      <c r="B239" s="174" t="s">
        <v>2158</v>
      </c>
      <c r="C239" s="272">
        <v>2020</v>
      </c>
      <c r="D239" s="272" t="s">
        <v>1550</v>
      </c>
      <c r="E239" s="139" t="s">
        <v>1551</v>
      </c>
      <c r="F239" s="239"/>
      <c r="G239" s="239"/>
      <c r="H239" s="292"/>
      <c r="I239" s="292">
        <v>1</v>
      </c>
      <c r="J239" s="292"/>
      <c r="K239" s="292"/>
      <c r="L239" s="292"/>
      <c r="M239" s="292"/>
      <c r="N239" s="292"/>
      <c r="O239" s="292"/>
      <c r="P239" s="292"/>
      <c r="Q239" s="292"/>
      <c r="R239" s="292"/>
      <c r="S239" s="292"/>
      <c r="T239" s="292"/>
    </row>
    <row r="240" spans="1:20" ht="60">
      <c r="A240" s="290">
        <v>236</v>
      </c>
      <c r="B240" s="291" t="s">
        <v>2159</v>
      </c>
      <c r="C240" s="272">
        <v>2023</v>
      </c>
      <c r="D240" s="272" t="s">
        <v>1550</v>
      </c>
      <c r="E240" s="139" t="s">
        <v>1570</v>
      </c>
      <c r="F240" s="239"/>
      <c r="G240" s="239"/>
      <c r="H240" s="292">
        <v>1</v>
      </c>
      <c r="I240" s="292"/>
      <c r="J240" s="292"/>
      <c r="K240" s="292"/>
      <c r="L240" s="292"/>
      <c r="M240" s="292"/>
      <c r="N240" s="292"/>
      <c r="O240" s="292"/>
      <c r="P240" s="292"/>
      <c r="Q240" s="292"/>
      <c r="R240" s="292"/>
      <c r="S240" s="292"/>
      <c r="T240" s="292"/>
    </row>
    <row r="241" spans="1:20" ht="60">
      <c r="A241" s="290">
        <v>237</v>
      </c>
      <c r="B241" s="291" t="s">
        <v>2160</v>
      </c>
      <c r="C241" s="272">
        <v>2023</v>
      </c>
      <c r="D241" s="272" t="s">
        <v>1550</v>
      </c>
      <c r="E241" s="139" t="s">
        <v>1570</v>
      </c>
      <c r="F241" s="239"/>
      <c r="G241" s="239"/>
      <c r="H241" s="292">
        <v>1</v>
      </c>
      <c r="I241" s="292"/>
      <c r="J241" s="292"/>
      <c r="K241" s="292"/>
      <c r="L241" s="292"/>
      <c r="M241" s="292"/>
      <c r="N241" s="292"/>
      <c r="O241" s="292"/>
      <c r="P241" s="292"/>
      <c r="Q241" s="292"/>
      <c r="R241" s="292"/>
      <c r="S241" s="292"/>
      <c r="T241" s="292"/>
    </row>
    <row r="242" spans="1:20" ht="60">
      <c r="A242" s="290">
        <v>238</v>
      </c>
      <c r="B242" s="291" t="s">
        <v>2161</v>
      </c>
      <c r="C242" s="272">
        <v>2023</v>
      </c>
      <c r="D242" s="272" t="s">
        <v>1550</v>
      </c>
      <c r="E242" s="139" t="s">
        <v>1570</v>
      </c>
      <c r="F242" s="239"/>
      <c r="G242" s="239"/>
      <c r="H242" s="292">
        <v>1</v>
      </c>
      <c r="I242" s="292"/>
      <c r="J242" s="292"/>
      <c r="K242" s="292"/>
      <c r="L242" s="292"/>
      <c r="M242" s="292"/>
      <c r="N242" s="292"/>
      <c r="O242" s="292"/>
      <c r="P242" s="292"/>
      <c r="Q242" s="292"/>
      <c r="R242" s="292"/>
      <c r="S242" s="292"/>
      <c r="T242" s="292"/>
    </row>
    <row r="243" spans="1:20" ht="45">
      <c r="A243" s="290">
        <v>239</v>
      </c>
      <c r="B243" s="174" t="s">
        <v>2162</v>
      </c>
      <c r="C243" s="272">
        <v>2022</v>
      </c>
      <c r="D243" s="272" t="s">
        <v>1550</v>
      </c>
      <c r="E243" s="139" t="s">
        <v>1570</v>
      </c>
      <c r="F243" s="239"/>
      <c r="G243" s="239"/>
      <c r="H243" s="292">
        <v>1</v>
      </c>
      <c r="I243" s="292"/>
      <c r="J243" s="292"/>
      <c r="K243" s="292"/>
      <c r="L243" s="292"/>
      <c r="M243" s="292"/>
      <c r="N243" s="292"/>
      <c r="O243" s="292"/>
      <c r="P243" s="292"/>
      <c r="Q243" s="292"/>
      <c r="R243" s="292"/>
      <c r="S243" s="292"/>
      <c r="T243" s="292"/>
    </row>
    <row r="244" spans="1:20" ht="45">
      <c r="A244" s="290">
        <v>240</v>
      </c>
      <c r="B244" s="174" t="s">
        <v>2163</v>
      </c>
      <c r="C244" s="272">
        <v>2022</v>
      </c>
      <c r="D244" s="273" t="s">
        <v>1550</v>
      </c>
      <c r="E244" s="273" t="s">
        <v>1551</v>
      </c>
      <c r="F244" s="239"/>
      <c r="G244" s="239"/>
      <c r="H244" s="292"/>
      <c r="I244" s="292">
        <v>1</v>
      </c>
      <c r="J244" s="292"/>
      <c r="K244" s="292"/>
      <c r="L244" s="292"/>
      <c r="M244" s="292"/>
      <c r="N244" s="292"/>
      <c r="O244" s="292"/>
      <c r="P244" s="292"/>
      <c r="Q244" s="292"/>
      <c r="R244" s="292"/>
      <c r="S244" s="292"/>
      <c r="T244" s="292"/>
    </row>
    <row r="245" spans="1:20" ht="60">
      <c r="A245" s="290">
        <v>241</v>
      </c>
      <c r="B245" s="174" t="s">
        <v>2164</v>
      </c>
      <c r="C245" s="272">
        <v>2022</v>
      </c>
      <c r="D245" s="272" t="s">
        <v>1550</v>
      </c>
      <c r="E245" s="139" t="s">
        <v>1556</v>
      </c>
      <c r="F245" s="239"/>
      <c r="G245" s="239"/>
      <c r="H245" s="292">
        <v>1</v>
      </c>
      <c r="I245" s="292"/>
      <c r="J245" s="292"/>
      <c r="K245" s="292"/>
      <c r="L245" s="292"/>
      <c r="M245" s="292"/>
      <c r="N245" s="292"/>
      <c r="O245" s="292"/>
      <c r="P245" s="292"/>
      <c r="Q245" s="292"/>
      <c r="R245" s="292"/>
      <c r="S245" s="292"/>
      <c r="T245" s="292"/>
    </row>
    <row r="246" spans="1:20" ht="60">
      <c r="A246" s="290">
        <v>242</v>
      </c>
      <c r="B246" s="174" t="s">
        <v>2165</v>
      </c>
      <c r="C246" s="272">
        <v>2022</v>
      </c>
      <c r="D246" s="272" t="s">
        <v>1550</v>
      </c>
      <c r="E246" s="139" t="s">
        <v>1551</v>
      </c>
      <c r="F246" s="239"/>
      <c r="G246" s="239"/>
      <c r="H246" s="292"/>
      <c r="I246" s="292">
        <v>1</v>
      </c>
      <c r="J246" s="292"/>
      <c r="K246" s="292"/>
      <c r="L246" s="292"/>
      <c r="M246" s="292"/>
      <c r="N246" s="292"/>
      <c r="O246" s="292"/>
      <c r="P246" s="292"/>
      <c r="Q246" s="292"/>
      <c r="R246" s="292"/>
      <c r="S246" s="292"/>
      <c r="T246" s="292"/>
    </row>
    <row r="247" spans="1:20" ht="75">
      <c r="A247" s="290">
        <v>243</v>
      </c>
      <c r="B247" s="174" t="s">
        <v>2166</v>
      </c>
      <c r="C247" s="272">
        <v>2021</v>
      </c>
      <c r="D247" s="272" t="s">
        <v>1554</v>
      </c>
      <c r="E247" s="139" t="s">
        <v>1557</v>
      </c>
      <c r="F247" s="239"/>
      <c r="G247" s="239"/>
      <c r="H247" s="292"/>
      <c r="I247" s="292"/>
      <c r="J247" s="292"/>
      <c r="K247" s="292"/>
      <c r="L247" s="292"/>
      <c r="M247" s="292"/>
      <c r="N247" s="292">
        <v>1</v>
      </c>
      <c r="O247" s="292"/>
      <c r="P247" s="292"/>
      <c r="Q247" s="292"/>
      <c r="R247" s="292"/>
      <c r="S247" s="292"/>
      <c r="T247" s="292"/>
    </row>
    <row r="248" spans="1:20" ht="105">
      <c r="A248" s="290">
        <v>244</v>
      </c>
      <c r="B248" s="174" t="s">
        <v>2167</v>
      </c>
      <c r="C248" s="272">
        <v>2021</v>
      </c>
      <c r="D248" s="272" t="s">
        <v>1554</v>
      </c>
      <c r="E248" s="139" t="s">
        <v>1557</v>
      </c>
      <c r="F248" s="239"/>
      <c r="G248" s="239"/>
      <c r="H248" s="292"/>
      <c r="I248" s="292"/>
      <c r="J248" s="292"/>
      <c r="K248" s="292"/>
      <c r="L248" s="292"/>
      <c r="M248" s="292"/>
      <c r="N248" s="292">
        <v>1</v>
      </c>
      <c r="O248" s="292"/>
      <c r="P248" s="292"/>
      <c r="Q248" s="292"/>
      <c r="R248" s="292"/>
      <c r="S248" s="292"/>
      <c r="T248" s="292"/>
    </row>
    <row r="249" spans="1:20" ht="45">
      <c r="A249" s="290">
        <v>245</v>
      </c>
      <c r="B249" s="174" t="s">
        <v>2168</v>
      </c>
      <c r="C249" s="272">
        <v>2021</v>
      </c>
      <c r="D249" s="272" t="s">
        <v>1550</v>
      </c>
      <c r="E249" s="273" t="s">
        <v>1556</v>
      </c>
      <c r="F249" s="239"/>
      <c r="G249" s="239"/>
      <c r="H249" s="292">
        <v>1</v>
      </c>
      <c r="I249" s="292"/>
      <c r="J249" s="292"/>
      <c r="K249" s="292"/>
      <c r="L249" s="292"/>
      <c r="M249" s="292"/>
      <c r="N249" s="292"/>
      <c r="O249" s="292"/>
      <c r="P249" s="292"/>
      <c r="Q249" s="292"/>
      <c r="R249" s="292"/>
      <c r="S249" s="292"/>
      <c r="T249" s="292"/>
    </row>
    <row r="250" spans="1:20" ht="60">
      <c r="A250" s="290">
        <v>246</v>
      </c>
      <c r="B250" s="174" t="s">
        <v>1745</v>
      </c>
      <c r="C250" s="272">
        <v>2021</v>
      </c>
      <c r="D250" s="272" t="s">
        <v>1550</v>
      </c>
      <c r="E250" s="139" t="s">
        <v>1551</v>
      </c>
      <c r="F250" s="239"/>
      <c r="G250" s="239"/>
      <c r="H250" s="292"/>
      <c r="I250" s="292">
        <v>1</v>
      </c>
      <c r="J250" s="292"/>
      <c r="K250" s="292"/>
      <c r="L250" s="292"/>
      <c r="M250" s="292"/>
      <c r="N250" s="292"/>
      <c r="O250" s="292"/>
      <c r="P250" s="292"/>
      <c r="Q250" s="292"/>
      <c r="R250" s="292"/>
      <c r="S250" s="292"/>
      <c r="T250" s="292"/>
    </row>
    <row r="251" spans="1:20" ht="45">
      <c r="A251" s="290">
        <v>247</v>
      </c>
      <c r="B251" s="174" t="s">
        <v>2169</v>
      </c>
      <c r="C251" s="272">
        <v>2021</v>
      </c>
      <c r="D251" s="272" t="s">
        <v>1550</v>
      </c>
      <c r="E251" s="139" t="s">
        <v>1556</v>
      </c>
      <c r="F251" s="239"/>
      <c r="G251" s="239"/>
      <c r="H251" s="292">
        <v>1</v>
      </c>
      <c r="I251" s="292"/>
      <c r="J251" s="292"/>
      <c r="K251" s="292"/>
      <c r="L251" s="292"/>
      <c r="M251" s="292"/>
      <c r="N251" s="292"/>
      <c r="O251" s="292"/>
      <c r="P251" s="292"/>
      <c r="Q251" s="292"/>
      <c r="R251" s="292"/>
      <c r="S251" s="292"/>
      <c r="T251" s="292"/>
    </row>
    <row r="252" spans="1:20" ht="45">
      <c r="A252" s="290">
        <v>248</v>
      </c>
      <c r="B252" s="291" t="s">
        <v>2170</v>
      </c>
      <c r="C252" s="272">
        <v>2021</v>
      </c>
      <c r="D252" s="272" t="s">
        <v>1550</v>
      </c>
      <c r="E252" s="139" t="s">
        <v>1570</v>
      </c>
      <c r="F252" s="239"/>
      <c r="G252" s="239"/>
      <c r="H252" s="292">
        <v>1</v>
      </c>
      <c r="I252" s="292"/>
      <c r="J252" s="292"/>
      <c r="K252" s="292"/>
      <c r="L252" s="292"/>
      <c r="M252" s="292"/>
      <c r="N252" s="292"/>
      <c r="O252" s="292"/>
      <c r="P252" s="292"/>
      <c r="Q252" s="292"/>
      <c r="R252" s="292"/>
      <c r="S252" s="292"/>
      <c r="T252" s="292"/>
    </row>
    <row r="253" spans="1:20" ht="45">
      <c r="A253" s="290">
        <v>249</v>
      </c>
      <c r="B253" s="174" t="s">
        <v>1601</v>
      </c>
      <c r="C253" s="272">
        <v>2021</v>
      </c>
      <c r="D253" s="272" t="s">
        <v>1554</v>
      </c>
      <c r="E253" s="139" t="s">
        <v>1557</v>
      </c>
      <c r="F253" s="239"/>
      <c r="G253" s="239"/>
      <c r="H253" s="292"/>
      <c r="I253" s="292"/>
      <c r="J253" s="292"/>
      <c r="K253" s="292"/>
      <c r="L253" s="292"/>
      <c r="M253" s="292"/>
      <c r="N253" s="292">
        <v>1</v>
      </c>
      <c r="O253" s="292"/>
      <c r="P253" s="292"/>
      <c r="Q253" s="292"/>
      <c r="R253" s="292"/>
      <c r="S253" s="292"/>
      <c r="T253" s="292"/>
    </row>
    <row r="254" spans="1:20" ht="45">
      <c r="A254" s="290">
        <v>250</v>
      </c>
      <c r="B254" s="174" t="s">
        <v>2171</v>
      </c>
      <c r="C254" s="272">
        <v>2021</v>
      </c>
      <c r="D254" s="272" t="s">
        <v>1550</v>
      </c>
      <c r="E254" s="139" t="s">
        <v>1556</v>
      </c>
      <c r="F254" s="239"/>
      <c r="G254" s="239"/>
      <c r="H254" s="292"/>
      <c r="I254" s="292">
        <v>1</v>
      </c>
      <c r="J254" s="292"/>
      <c r="K254" s="292"/>
      <c r="L254" s="292"/>
      <c r="M254" s="292"/>
      <c r="N254" s="292"/>
      <c r="O254" s="292"/>
      <c r="P254" s="292"/>
      <c r="Q254" s="292"/>
      <c r="R254" s="292"/>
      <c r="S254" s="292"/>
      <c r="T254" s="292"/>
    </row>
    <row r="255" spans="1:20" ht="45">
      <c r="A255" s="290">
        <v>251</v>
      </c>
      <c r="B255" s="174" t="s">
        <v>2172</v>
      </c>
      <c r="C255" s="272">
        <v>2021</v>
      </c>
      <c r="D255" s="272" t="s">
        <v>1550</v>
      </c>
      <c r="E255" s="139" t="s">
        <v>1556</v>
      </c>
      <c r="F255" s="239"/>
      <c r="G255" s="239"/>
      <c r="H255" s="292">
        <v>1</v>
      </c>
      <c r="I255" s="292"/>
      <c r="J255" s="292"/>
      <c r="K255" s="292"/>
      <c r="L255" s="292"/>
      <c r="M255" s="292"/>
      <c r="N255" s="292"/>
      <c r="O255" s="292"/>
      <c r="P255" s="292"/>
      <c r="Q255" s="292"/>
      <c r="R255" s="292"/>
      <c r="S255" s="292"/>
      <c r="T255" s="292"/>
    </row>
    <row r="256" spans="1:20" ht="60">
      <c r="A256" s="290">
        <v>252</v>
      </c>
      <c r="B256" s="291" t="s">
        <v>1746</v>
      </c>
      <c r="C256" s="273">
        <v>2020</v>
      </c>
      <c r="D256" s="272" t="s">
        <v>1550</v>
      </c>
      <c r="E256" s="139" t="s">
        <v>1566</v>
      </c>
      <c r="F256" s="239"/>
      <c r="G256" s="239"/>
      <c r="H256" s="292"/>
      <c r="I256" s="292"/>
      <c r="J256" s="292"/>
      <c r="K256" s="292">
        <v>1</v>
      </c>
      <c r="L256" s="292"/>
      <c r="M256" s="292"/>
      <c r="N256" s="292"/>
      <c r="O256" s="292"/>
      <c r="P256" s="292"/>
      <c r="Q256" s="292"/>
      <c r="R256" s="292"/>
      <c r="S256" s="292"/>
      <c r="T256" s="292"/>
    </row>
    <row r="257" spans="1:20" ht="75">
      <c r="A257" s="290">
        <v>253</v>
      </c>
      <c r="B257" s="291" t="s">
        <v>2173</v>
      </c>
      <c r="C257" s="273">
        <v>2023</v>
      </c>
      <c r="D257" s="272" t="s">
        <v>1550</v>
      </c>
      <c r="E257" s="273" t="s">
        <v>1551</v>
      </c>
      <c r="F257" s="239"/>
      <c r="G257" s="239"/>
      <c r="H257" s="292"/>
      <c r="I257" s="292">
        <v>1</v>
      </c>
      <c r="J257" s="292"/>
      <c r="K257" s="292"/>
      <c r="L257" s="292"/>
      <c r="M257" s="292"/>
      <c r="N257" s="292"/>
      <c r="O257" s="292"/>
      <c r="P257" s="292"/>
      <c r="Q257" s="292"/>
      <c r="R257" s="292"/>
      <c r="S257" s="292"/>
      <c r="T257" s="292"/>
    </row>
    <row r="258" spans="1:20" ht="75">
      <c r="A258" s="290">
        <v>254</v>
      </c>
      <c r="B258" s="291" t="s">
        <v>2174</v>
      </c>
      <c r="C258" s="273">
        <v>2023</v>
      </c>
      <c r="D258" s="272" t="s">
        <v>1550</v>
      </c>
      <c r="E258" s="139" t="s">
        <v>1570</v>
      </c>
      <c r="F258" s="239"/>
      <c r="G258" s="239"/>
      <c r="H258" s="292">
        <v>1</v>
      </c>
      <c r="I258" s="292"/>
      <c r="J258" s="292"/>
      <c r="K258" s="292"/>
      <c r="L258" s="292"/>
      <c r="M258" s="292"/>
      <c r="N258" s="292"/>
      <c r="O258" s="292"/>
      <c r="P258" s="292"/>
      <c r="Q258" s="292"/>
      <c r="R258" s="292"/>
      <c r="S258" s="292"/>
      <c r="T258" s="292"/>
    </row>
    <row r="259" spans="1:20" ht="60">
      <c r="A259" s="290">
        <v>255</v>
      </c>
      <c r="B259" s="291" t="s">
        <v>2175</v>
      </c>
      <c r="C259" s="284">
        <v>2023</v>
      </c>
      <c r="D259" s="272" t="s">
        <v>1550</v>
      </c>
      <c r="E259" s="273" t="s">
        <v>1551</v>
      </c>
      <c r="F259" s="239"/>
      <c r="G259" s="239"/>
      <c r="H259" s="292"/>
      <c r="I259" s="292">
        <v>1</v>
      </c>
      <c r="J259" s="292"/>
      <c r="K259" s="292"/>
      <c r="L259" s="292"/>
      <c r="M259" s="292"/>
      <c r="N259" s="292"/>
      <c r="O259" s="292"/>
      <c r="P259" s="292"/>
      <c r="Q259" s="292"/>
      <c r="R259" s="292"/>
      <c r="S259" s="292"/>
      <c r="T259" s="292"/>
    </row>
    <row r="260" spans="1:20" ht="60">
      <c r="A260" s="290">
        <v>256</v>
      </c>
      <c r="B260" s="174" t="s">
        <v>2176</v>
      </c>
      <c r="C260" s="272">
        <v>2022</v>
      </c>
      <c r="D260" s="272" t="s">
        <v>1550</v>
      </c>
      <c r="E260" s="139" t="s">
        <v>1570</v>
      </c>
      <c r="F260" s="239"/>
      <c r="G260" s="239"/>
      <c r="H260" s="292">
        <v>1</v>
      </c>
      <c r="I260" s="292"/>
      <c r="J260" s="292"/>
      <c r="K260" s="292"/>
      <c r="L260" s="292"/>
      <c r="M260" s="292"/>
      <c r="N260" s="292"/>
      <c r="O260" s="292"/>
      <c r="P260" s="292"/>
      <c r="Q260" s="292"/>
      <c r="R260" s="292"/>
      <c r="S260" s="292"/>
      <c r="T260" s="292"/>
    </row>
    <row r="261" spans="1:20" ht="60">
      <c r="A261" s="290">
        <v>257</v>
      </c>
      <c r="B261" s="262" t="s">
        <v>2177</v>
      </c>
      <c r="C261" s="272">
        <v>2022</v>
      </c>
      <c r="D261" s="272" t="s">
        <v>1550</v>
      </c>
      <c r="E261" s="139" t="s">
        <v>1972</v>
      </c>
      <c r="F261" s="239"/>
      <c r="G261" s="239"/>
      <c r="H261" s="292"/>
      <c r="I261" s="292">
        <v>1</v>
      </c>
      <c r="J261" s="292"/>
      <c r="K261" s="292"/>
      <c r="L261" s="292"/>
      <c r="M261" s="292"/>
      <c r="N261" s="292"/>
      <c r="O261" s="292"/>
      <c r="P261" s="292"/>
      <c r="Q261" s="292"/>
      <c r="R261" s="292"/>
      <c r="S261" s="292"/>
      <c r="T261" s="292"/>
    </row>
    <row r="262" spans="1:20" ht="60">
      <c r="A262" s="290">
        <v>258</v>
      </c>
      <c r="B262" s="174" t="s">
        <v>2178</v>
      </c>
      <c r="C262" s="272">
        <v>2022</v>
      </c>
      <c r="D262" s="272" t="s">
        <v>1550</v>
      </c>
      <c r="E262" s="139" t="s">
        <v>1570</v>
      </c>
      <c r="F262" s="239"/>
      <c r="G262" s="239"/>
      <c r="H262" s="292">
        <v>1</v>
      </c>
      <c r="I262" s="292"/>
      <c r="J262" s="292"/>
      <c r="K262" s="292"/>
      <c r="L262" s="292"/>
      <c r="M262" s="292"/>
      <c r="N262" s="292"/>
      <c r="O262" s="292"/>
      <c r="P262" s="292"/>
      <c r="Q262" s="292"/>
      <c r="R262" s="292"/>
      <c r="S262" s="292"/>
      <c r="T262" s="292"/>
    </row>
    <row r="263" spans="1:20" ht="45">
      <c r="A263" s="290">
        <v>259</v>
      </c>
      <c r="B263" s="174" t="s">
        <v>2179</v>
      </c>
      <c r="C263" s="272">
        <v>2022</v>
      </c>
      <c r="D263" s="272" t="s">
        <v>1550</v>
      </c>
      <c r="E263" s="139" t="s">
        <v>1556</v>
      </c>
      <c r="F263" s="239"/>
      <c r="G263" s="239"/>
      <c r="H263" s="292">
        <v>1</v>
      </c>
      <c r="I263" s="292"/>
      <c r="J263" s="292"/>
      <c r="K263" s="292"/>
      <c r="L263" s="292"/>
      <c r="M263" s="292"/>
      <c r="N263" s="292"/>
      <c r="O263" s="292"/>
      <c r="P263" s="292"/>
      <c r="Q263" s="292"/>
      <c r="R263" s="292"/>
      <c r="S263" s="292"/>
      <c r="T263" s="292"/>
    </row>
    <row r="264" spans="1:20" ht="45">
      <c r="A264" s="290">
        <v>260</v>
      </c>
      <c r="B264" s="174" t="s">
        <v>2180</v>
      </c>
      <c r="C264" s="272">
        <v>2022</v>
      </c>
      <c r="D264" s="272" t="s">
        <v>1550</v>
      </c>
      <c r="E264" s="283" t="s">
        <v>1556</v>
      </c>
      <c r="F264" s="239"/>
      <c r="G264" s="239"/>
      <c r="H264" s="292">
        <v>1</v>
      </c>
      <c r="I264" s="292"/>
      <c r="J264" s="292"/>
      <c r="K264" s="292"/>
      <c r="L264" s="292"/>
      <c r="M264" s="292"/>
      <c r="N264" s="292"/>
      <c r="O264" s="292"/>
      <c r="P264" s="292"/>
      <c r="Q264" s="292"/>
      <c r="R264" s="292"/>
      <c r="S264" s="292"/>
      <c r="T264" s="292"/>
    </row>
    <row r="265" spans="1:20" ht="45">
      <c r="A265" s="290">
        <v>261</v>
      </c>
      <c r="B265" s="174" t="s">
        <v>2181</v>
      </c>
      <c r="C265" s="272">
        <v>2022</v>
      </c>
      <c r="D265" s="272" t="s">
        <v>1550</v>
      </c>
      <c r="E265" s="139" t="s">
        <v>1556</v>
      </c>
      <c r="F265" s="239"/>
      <c r="G265" s="239"/>
      <c r="H265" s="292">
        <v>1</v>
      </c>
      <c r="I265" s="292"/>
      <c r="J265" s="292"/>
      <c r="K265" s="292"/>
      <c r="L265" s="292"/>
      <c r="M265" s="292"/>
      <c r="N265" s="292"/>
      <c r="O265" s="292"/>
      <c r="P265" s="292"/>
      <c r="Q265" s="292"/>
      <c r="R265" s="292"/>
      <c r="S265" s="292"/>
      <c r="T265" s="292"/>
    </row>
    <row r="266" spans="1:20" ht="60">
      <c r="A266" s="290">
        <v>262</v>
      </c>
      <c r="B266" s="174" t="s">
        <v>1752</v>
      </c>
      <c r="C266" s="272">
        <v>2022</v>
      </c>
      <c r="D266" s="272" t="s">
        <v>1550</v>
      </c>
      <c r="E266" s="139" t="s">
        <v>1551</v>
      </c>
      <c r="F266" s="239"/>
      <c r="G266" s="239"/>
      <c r="H266" s="292"/>
      <c r="I266" s="292">
        <v>1</v>
      </c>
      <c r="J266" s="292"/>
      <c r="K266" s="292"/>
      <c r="L266" s="292"/>
      <c r="M266" s="292"/>
      <c r="N266" s="292"/>
      <c r="O266" s="292"/>
      <c r="P266" s="292"/>
      <c r="Q266" s="292"/>
      <c r="R266" s="292"/>
      <c r="S266" s="292"/>
      <c r="T266" s="292"/>
    </row>
    <row r="267" spans="1:20" ht="75">
      <c r="A267" s="290">
        <v>263</v>
      </c>
      <c r="B267" s="174" t="s">
        <v>2182</v>
      </c>
      <c r="C267" s="272">
        <v>2022</v>
      </c>
      <c r="D267" s="272" t="s">
        <v>1554</v>
      </c>
      <c r="E267" s="139" t="s">
        <v>1557</v>
      </c>
      <c r="F267" s="239"/>
      <c r="G267" s="239"/>
      <c r="H267" s="292"/>
      <c r="I267" s="292"/>
      <c r="J267" s="292"/>
      <c r="K267" s="292"/>
      <c r="L267" s="292"/>
      <c r="M267" s="292"/>
      <c r="N267" s="292">
        <v>1</v>
      </c>
      <c r="O267" s="292"/>
      <c r="P267" s="292"/>
      <c r="Q267" s="292"/>
      <c r="R267" s="292"/>
      <c r="S267" s="292"/>
      <c r="T267" s="292"/>
    </row>
    <row r="268" spans="1:20" ht="75">
      <c r="A268" s="290">
        <v>264</v>
      </c>
      <c r="B268" s="174" t="s">
        <v>1754</v>
      </c>
      <c r="C268" s="272">
        <v>2021</v>
      </c>
      <c r="D268" s="272" t="s">
        <v>1550</v>
      </c>
      <c r="E268" s="139" t="s">
        <v>1551</v>
      </c>
      <c r="F268" s="239"/>
      <c r="G268" s="239"/>
      <c r="H268" s="292"/>
      <c r="I268" s="292">
        <v>1</v>
      </c>
      <c r="J268" s="292"/>
      <c r="K268" s="292"/>
      <c r="L268" s="292"/>
      <c r="M268" s="292"/>
      <c r="N268" s="292"/>
      <c r="O268" s="292"/>
      <c r="P268" s="292"/>
      <c r="Q268" s="292"/>
      <c r="R268" s="292"/>
      <c r="S268" s="292"/>
      <c r="T268" s="292"/>
    </row>
    <row r="269" spans="1:20" ht="75">
      <c r="A269" s="290">
        <v>265</v>
      </c>
      <c r="B269" s="174" t="s">
        <v>2183</v>
      </c>
      <c r="C269" s="272">
        <v>2022</v>
      </c>
      <c r="D269" s="272" t="s">
        <v>1554</v>
      </c>
      <c r="E269" s="139" t="s">
        <v>1557</v>
      </c>
      <c r="F269" s="239"/>
      <c r="G269" s="239"/>
      <c r="H269" s="292"/>
      <c r="I269" s="292"/>
      <c r="J269" s="292"/>
      <c r="K269" s="292"/>
      <c r="L269" s="292"/>
      <c r="M269" s="292"/>
      <c r="N269" s="292">
        <v>1</v>
      </c>
      <c r="O269" s="292"/>
      <c r="P269" s="292"/>
      <c r="Q269" s="292"/>
      <c r="R269" s="292"/>
      <c r="S269" s="292"/>
      <c r="T269" s="292"/>
    </row>
    <row r="270" spans="1:20" ht="60">
      <c r="A270" s="290">
        <v>266</v>
      </c>
      <c r="B270" s="174" t="s">
        <v>2184</v>
      </c>
      <c r="C270" s="272">
        <v>2022</v>
      </c>
      <c r="D270" s="272" t="s">
        <v>1554</v>
      </c>
      <c r="E270" s="139" t="s">
        <v>1557</v>
      </c>
      <c r="F270" s="239"/>
      <c r="G270" s="239"/>
      <c r="H270" s="292"/>
      <c r="I270" s="292"/>
      <c r="J270" s="292"/>
      <c r="K270" s="292"/>
      <c r="L270" s="292"/>
      <c r="M270" s="292"/>
      <c r="N270" s="292">
        <v>1</v>
      </c>
      <c r="O270" s="292"/>
      <c r="P270" s="292"/>
      <c r="Q270" s="292"/>
      <c r="R270" s="292"/>
      <c r="S270" s="292"/>
      <c r="T270" s="292"/>
    </row>
    <row r="271" spans="1:20" ht="45">
      <c r="A271" s="290">
        <v>267</v>
      </c>
      <c r="B271" s="174" t="s">
        <v>2185</v>
      </c>
      <c r="C271" s="272">
        <v>2021</v>
      </c>
      <c r="D271" s="272" t="s">
        <v>1550</v>
      </c>
      <c r="E271" s="139" t="s">
        <v>1556</v>
      </c>
      <c r="F271" s="239"/>
      <c r="G271" s="239"/>
      <c r="H271" s="292">
        <v>1</v>
      </c>
      <c r="I271" s="292"/>
      <c r="J271" s="292"/>
      <c r="K271" s="292"/>
      <c r="L271" s="292"/>
      <c r="M271" s="292"/>
      <c r="N271" s="292"/>
      <c r="O271" s="292"/>
      <c r="P271" s="292"/>
      <c r="Q271" s="292"/>
      <c r="R271" s="292"/>
      <c r="S271" s="292"/>
      <c r="T271" s="292"/>
    </row>
    <row r="272" spans="1:20" ht="60">
      <c r="A272" s="290">
        <v>268</v>
      </c>
      <c r="B272" s="291" t="s">
        <v>2186</v>
      </c>
      <c r="C272" s="272">
        <v>2021</v>
      </c>
      <c r="D272" s="272" t="s">
        <v>1550</v>
      </c>
      <c r="E272" s="139" t="s">
        <v>1556</v>
      </c>
      <c r="F272" s="239"/>
      <c r="G272" s="239"/>
      <c r="H272" s="292">
        <v>1</v>
      </c>
      <c r="I272" s="292"/>
      <c r="J272" s="292"/>
      <c r="K272" s="292"/>
      <c r="L272" s="292"/>
      <c r="M272" s="292"/>
      <c r="N272" s="292"/>
      <c r="O272" s="292"/>
      <c r="P272" s="292"/>
      <c r="Q272" s="292"/>
      <c r="R272" s="292"/>
      <c r="S272" s="292"/>
      <c r="T272" s="292"/>
    </row>
    <row r="273" spans="1:20" ht="60">
      <c r="A273" s="290">
        <v>269</v>
      </c>
      <c r="B273" s="174" t="s">
        <v>2187</v>
      </c>
      <c r="C273" s="272">
        <v>2021</v>
      </c>
      <c r="D273" s="272" t="s">
        <v>1550</v>
      </c>
      <c r="E273" s="139" t="s">
        <v>1556</v>
      </c>
      <c r="F273" s="239"/>
      <c r="G273" s="239"/>
      <c r="H273" s="292">
        <v>1</v>
      </c>
      <c r="I273" s="292"/>
      <c r="J273" s="292"/>
      <c r="K273" s="292"/>
      <c r="L273" s="292"/>
      <c r="M273" s="292"/>
      <c r="N273" s="292"/>
      <c r="O273" s="292"/>
      <c r="P273" s="292"/>
      <c r="Q273" s="292"/>
      <c r="R273" s="292"/>
      <c r="S273" s="292"/>
      <c r="T273" s="292"/>
    </row>
    <row r="274" spans="1:20" ht="60">
      <c r="A274" s="290">
        <v>270</v>
      </c>
      <c r="B274" s="174" t="s">
        <v>2188</v>
      </c>
      <c r="C274" s="272">
        <v>2021</v>
      </c>
      <c r="D274" s="272" t="s">
        <v>1550</v>
      </c>
      <c r="E274" s="273" t="s">
        <v>1556</v>
      </c>
      <c r="F274" s="239"/>
      <c r="G274" s="239"/>
      <c r="H274" s="292">
        <v>1</v>
      </c>
      <c r="I274" s="292"/>
      <c r="J274" s="292"/>
      <c r="K274" s="292"/>
      <c r="L274" s="292"/>
      <c r="M274" s="292"/>
      <c r="N274" s="292"/>
      <c r="O274" s="292"/>
      <c r="P274" s="292"/>
      <c r="Q274" s="292"/>
      <c r="R274" s="292"/>
      <c r="S274" s="292"/>
      <c r="T274" s="292"/>
    </row>
    <row r="275" spans="1:20" ht="45">
      <c r="A275" s="290">
        <v>271</v>
      </c>
      <c r="B275" s="174" t="s">
        <v>2189</v>
      </c>
      <c r="C275" s="272">
        <v>2021</v>
      </c>
      <c r="D275" s="272" t="s">
        <v>1550</v>
      </c>
      <c r="E275" s="273" t="s">
        <v>1556</v>
      </c>
      <c r="F275" s="239"/>
      <c r="G275" s="239"/>
      <c r="H275" s="292">
        <v>1</v>
      </c>
      <c r="I275" s="292"/>
      <c r="J275" s="292"/>
      <c r="K275" s="292"/>
      <c r="L275" s="292"/>
      <c r="M275" s="292"/>
      <c r="N275" s="292"/>
      <c r="O275" s="292"/>
      <c r="P275" s="292"/>
      <c r="Q275" s="292"/>
      <c r="R275" s="292"/>
      <c r="S275" s="292"/>
      <c r="T275" s="292"/>
    </row>
    <row r="276" spans="1:20" ht="45">
      <c r="A276" s="290">
        <v>272</v>
      </c>
      <c r="B276" s="174" t="s">
        <v>2190</v>
      </c>
      <c r="C276" s="272">
        <v>2022</v>
      </c>
      <c r="D276" s="272" t="s">
        <v>1550</v>
      </c>
      <c r="E276" s="273" t="s">
        <v>1570</v>
      </c>
      <c r="F276" s="239"/>
      <c r="G276" s="239"/>
      <c r="H276" s="292">
        <v>1</v>
      </c>
      <c r="I276" s="292"/>
      <c r="J276" s="292"/>
      <c r="K276" s="292"/>
      <c r="L276" s="292"/>
      <c r="M276" s="292"/>
      <c r="N276" s="292"/>
      <c r="O276" s="292"/>
      <c r="P276" s="292"/>
      <c r="Q276" s="292"/>
      <c r="R276" s="292"/>
      <c r="S276" s="292"/>
      <c r="T276" s="292"/>
    </row>
    <row r="277" spans="1:20" ht="60">
      <c r="A277" s="290">
        <v>273</v>
      </c>
      <c r="B277" s="174" t="s">
        <v>2191</v>
      </c>
      <c r="C277" s="272">
        <v>2022</v>
      </c>
      <c r="D277" s="272" t="s">
        <v>1550</v>
      </c>
      <c r="E277" s="139" t="s">
        <v>1555</v>
      </c>
      <c r="F277" s="239"/>
      <c r="G277" s="239"/>
      <c r="H277" s="292"/>
      <c r="I277" s="292"/>
      <c r="J277" s="292">
        <v>1</v>
      </c>
      <c r="K277" s="292"/>
      <c r="L277" s="292"/>
      <c r="M277" s="292"/>
      <c r="N277" s="292"/>
      <c r="O277" s="292"/>
      <c r="P277" s="292"/>
      <c r="Q277" s="292"/>
      <c r="R277" s="292"/>
      <c r="S277" s="292"/>
      <c r="T277" s="292"/>
    </row>
    <row r="278" spans="1:20" ht="60">
      <c r="A278" s="290">
        <v>274</v>
      </c>
      <c r="B278" s="174" t="s">
        <v>2192</v>
      </c>
      <c r="C278" s="272">
        <v>2020</v>
      </c>
      <c r="D278" s="272" t="s">
        <v>1550</v>
      </c>
      <c r="E278" s="139" t="s">
        <v>1556</v>
      </c>
      <c r="F278" s="239"/>
      <c r="G278" s="239"/>
      <c r="H278" s="292"/>
      <c r="I278" s="292">
        <v>1</v>
      </c>
      <c r="J278" s="292"/>
      <c r="K278" s="292"/>
      <c r="L278" s="292"/>
      <c r="M278" s="292"/>
      <c r="N278" s="292"/>
      <c r="O278" s="292"/>
      <c r="P278" s="292"/>
      <c r="Q278" s="292"/>
      <c r="R278" s="292"/>
      <c r="S278" s="292"/>
      <c r="T278" s="292"/>
    </row>
    <row r="279" spans="1:20" ht="75">
      <c r="A279" s="290">
        <v>275</v>
      </c>
      <c r="B279" s="174" t="s">
        <v>2193</v>
      </c>
      <c r="C279" s="272">
        <v>2020</v>
      </c>
      <c r="D279" s="272" t="s">
        <v>1550</v>
      </c>
      <c r="E279" s="139" t="s">
        <v>1599</v>
      </c>
      <c r="F279" s="239"/>
      <c r="G279" s="239"/>
      <c r="H279" s="292"/>
      <c r="I279" s="292"/>
      <c r="J279" s="292">
        <v>1</v>
      </c>
      <c r="K279" s="292"/>
      <c r="L279" s="292"/>
      <c r="M279" s="292"/>
      <c r="N279" s="292"/>
      <c r="O279" s="292"/>
      <c r="P279" s="292"/>
      <c r="Q279" s="292"/>
      <c r="R279" s="292"/>
      <c r="S279" s="292"/>
      <c r="T279" s="292"/>
    </row>
    <row r="280" spans="1:20" ht="45">
      <c r="A280" s="290">
        <v>276</v>
      </c>
      <c r="B280" s="174" t="s">
        <v>2194</v>
      </c>
      <c r="C280" s="272">
        <v>2022</v>
      </c>
      <c r="D280" s="272" t="s">
        <v>1550</v>
      </c>
      <c r="E280" s="139" t="s">
        <v>1555</v>
      </c>
      <c r="F280" s="239"/>
      <c r="G280" s="239"/>
      <c r="H280" s="292"/>
      <c r="I280" s="292"/>
      <c r="J280" s="292">
        <v>1</v>
      </c>
      <c r="K280" s="292"/>
      <c r="L280" s="292"/>
      <c r="M280" s="292"/>
      <c r="N280" s="292"/>
      <c r="O280" s="292"/>
      <c r="P280" s="292"/>
      <c r="Q280" s="292"/>
      <c r="R280" s="292"/>
      <c r="S280" s="292"/>
      <c r="T280" s="292"/>
    </row>
    <row r="281" spans="1:20" ht="60">
      <c r="A281" s="290">
        <v>277</v>
      </c>
      <c r="B281" s="174" t="s">
        <v>1146</v>
      </c>
      <c r="C281" s="272">
        <v>2022</v>
      </c>
      <c r="D281" s="272" t="s">
        <v>1550</v>
      </c>
      <c r="E281" s="139" t="s">
        <v>1551</v>
      </c>
      <c r="F281" s="239"/>
      <c r="G281" s="239"/>
      <c r="H281" s="292"/>
      <c r="I281" s="292">
        <v>1</v>
      </c>
      <c r="J281" s="292"/>
      <c r="K281" s="292"/>
      <c r="L281" s="292"/>
      <c r="M281" s="292"/>
      <c r="N281" s="292"/>
      <c r="O281" s="292"/>
      <c r="P281" s="292"/>
      <c r="Q281" s="292"/>
      <c r="R281" s="292"/>
      <c r="S281" s="292"/>
      <c r="T281" s="292"/>
    </row>
    <row r="282" spans="1:20" ht="60">
      <c r="A282" s="290">
        <v>278</v>
      </c>
      <c r="B282" s="174" t="s">
        <v>1148</v>
      </c>
      <c r="C282" s="272">
        <v>2021</v>
      </c>
      <c r="D282" s="272" t="s">
        <v>1554</v>
      </c>
      <c r="E282" s="139" t="s">
        <v>1557</v>
      </c>
      <c r="F282" s="239"/>
      <c r="G282" s="239"/>
      <c r="H282" s="292"/>
      <c r="I282" s="292"/>
      <c r="J282" s="292"/>
      <c r="K282" s="292"/>
      <c r="L282" s="292"/>
      <c r="M282" s="292"/>
      <c r="N282" s="292">
        <v>1</v>
      </c>
      <c r="O282" s="292"/>
      <c r="P282" s="292"/>
      <c r="Q282" s="292"/>
      <c r="R282" s="292"/>
      <c r="S282" s="292"/>
      <c r="T282" s="292"/>
    </row>
    <row r="283" spans="1:20" ht="90">
      <c r="A283" s="290">
        <v>279</v>
      </c>
      <c r="B283" s="174" t="s">
        <v>2195</v>
      </c>
      <c r="C283" s="272">
        <v>2021</v>
      </c>
      <c r="D283" s="272" t="s">
        <v>1554</v>
      </c>
      <c r="E283" s="139" t="s">
        <v>1557</v>
      </c>
      <c r="F283" s="239"/>
      <c r="G283" s="239"/>
      <c r="H283" s="292"/>
      <c r="I283" s="292"/>
      <c r="J283" s="292"/>
      <c r="K283" s="292"/>
      <c r="L283" s="292"/>
      <c r="M283" s="292"/>
      <c r="N283" s="292">
        <v>1</v>
      </c>
      <c r="O283" s="292"/>
      <c r="P283" s="292"/>
      <c r="Q283" s="292"/>
      <c r="R283" s="292"/>
      <c r="S283" s="292"/>
      <c r="T283" s="292"/>
    </row>
    <row r="284" spans="1:20" ht="45">
      <c r="A284" s="290">
        <v>280</v>
      </c>
      <c r="B284" s="174" t="s">
        <v>2196</v>
      </c>
      <c r="C284" s="272">
        <v>2021</v>
      </c>
      <c r="D284" s="272" t="s">
        <v>1550</v>
      </c>
      <c r="E284" s="139" t="s">
        <v>1556</v>
      </c>
      <c r="F284" s="239"/>
      <c r="G284" s="239"/>
      <c r="H284" s="292">
        <v>1</v>
      </c>
      <c r="I284" s="292"/>
      <c r="J284" s="292"/>
      <c r="K284" s="292"/>
      <c r="L284" s="292"/>
      <c r="M284" s="292"/>
      <c r="N284" s="292"/>
      <c r="O284" s="292"/>
      <c r="P284" s="292"/>
      <c r="Q284" s="292"/>
      <c r="R284" s="292"/>
      <c r="S284" s="292"/>
      <c r="T284" s="292"/>
    </row>
    <row r="285" spans="1:20" ht="75">
      <c r="A285" s="290">
        <v>281</v>
      </c>
      <c r="B285" s="174" t="s">
        <v>1149</v>
      </c>
      <c r="C285" s="284">
        <v>2021</v>
      </c>
      <c r="D285" s="272" t="s">
        <v>1550</v>
      </c>
      <c r="E285" s="139" t="s">
        <v>1556</v>
      </c>
      <c r="F285" s="239"/>
      <c r="G285" s="239"/>
      <c r="H285" s="292"/>
      <c r="I285" s="292">
        <v>1</v>
      </c>
      <c r="J285" s="292"/>
      <c r="K285" s="292"/>
      <c r="L285" s="292"/>
      <c r="M285" s="292"/>
      <c r="N285" s="292"/>
      <c r="O285" s="292"/>
      <c r="P285" s="292"/>
      <c r="Q285" s="292"/>
      <c r="R285" s="292"/>
      <c r="S285" s="292"/>
      <c r="T285" s="292"/>
    </row>
    <row r="286" spans="1:20" ht="45">
      <c r="A286" s="290">
        <v>282</v>
      </c>
      <c r="B286" s="291" t="s">
        <v>2197</v>
      </c>
      <c r="C286" s="272">
        <v>2021</v>
      </c>
      <c r="D286" s="272" t="s">
        <v>1550</v>
      </c>
      <c r="E286" s="139" t="s">
        <v>1556</v>
      </c>
      <c r="F286" s="239"/>
      <c r="G286" s="239"/>
      <c r="H286" s="292">
        <v>1</v>
      </c>
      <c r="I286" s="292"/>
      <c r="J286" s="292"/>
      <c r="K286" s="292"/>
      <c r="L286" s="292"/>
      <c r="M286" s="292"/>
      <c r="N286" s="292"/>
      <c r="O286" s="292"/>
      <c r="P286" s="292"/>
      <c r="Q286" s="292"/>
      <c r="R286" s="292"/>
      <c r="S286" s="292"/>
      <c r="T286" s="292"/>
    </row>
    <row r="287" spans="1:20" ht="45">
      <c r="A287" s="290">
        <v>283</v>
      </c>
      <c r="B287" s="174" t="s">
        <v>1150</v>
      </c>
      <c r="C287" s="285">
        <v>2021</v>
      </c>
      <c r="D287" s="121" t="s">
        <v>1550</v>
      </c>
      <c r="E287" s="150" t="s">
        <v>2198</v>
      </c>
      <c r="F287" s="239"/>
      <c r="G287" s="239"/>
      <c r="H287" s="292"/>
      <c r="I287" s="292">
        <v>1</v>
      </c>
      <c r="J287" s="292"/>
      <c r="K287" s="292"/>
      <c r="L287" s="292"/>
      <c r="M287" s="292"/>
      <c r="N287" s="292"/>
      <c r="O287" s="292"/>
      <c r="P287" s="292"/>
      <c r="Q287" s="292"/>
      <c r="R287" s="292"/>
      <c r="S287" s="292"/>
      <c r="T287" s="292"/>
    </row>
    <row r="288" spans="1:20" ht="60">
      <c r="A288" s="290">
        <v>284</v>
      </c>
      <c r="B288" s="174" t="s">
        <v>1770</v>
      </c>
      <c r="C288" s="285">
        <v>2021</v>
      </c>
      <c r="D288" s="121" t="s">
        <v>1550</v>
      </c>
      <c r="E288" s="150" t="s">
        <v>1556</v>
      </c>
      <c r="F288" s="239"/>
      <c r="G288" s="239"/>
      <c r="H288" s="292"/>
      <c r="I288" s="292">
        <v>1</v>
      </c>
      <c r="J288" s="292"/>
      <c r="K288" s="292"/>
      <c r="L288" s="292"/>
      <c r="M288" s="292"/>
      <c r="N288" s="292"/>
      <c r="O288" s="292"/>
      <c r="P288" s="292"/>
      <c r="Q288" s="292"/>
      <c r="R288" s="292"/>
      <c r="S288" s="292"/>
      <c r="T288" s="292"/>
    </row>
    <row r="289" spans="1:20" ht="75">
      <c r="A289" s="290">
        <v>285</v>
      </c>
      <c r="B289" s="174" t="s">
        <v>2199</v>
      </c>
      <c r="C289" s="285">
        <v>2022</v>
      </c>
      <c r="D289" s="121" t="s">
        <v>1550</v>
      </c>
      <c r="E289" s="150" t="s">
        <v>1555</v>
      </c>
      <c r="F289" s="239"/>
      <c r="G289" s="239"/>
      <c r="H289" s="292"/>
      <c r="I289" s="292"/>
      <c r="J289" s="292">
        <v>1</v>
      </c>
      <c r="K289" s="292"/>
      <c r="L289" s="292"/>
      <c r="M289" s="292"/>
      <c r="N289" s="292"/>
      <c r="O289" s="292"/>
      <c r="P289" s="292"/>
      <c r="Q289" s="292"/>
      <c r="R289" s="292"/>
      <c r="S289" s="292"/>
      <c r="T289" s="292"/>
    </row>
    <row r="290" spans="1:20" ht="60">
      <c r="A290" s="290">
        <v>286</v>
      </c>
      <c r="B290" s="174" t="s">
        <v>1773</v>
      </c>
      <c r="C290" s="285">
        <v>2021</v>
      </c>
      <c r="D290" s="121" t="s">
        <v>1550</v>
      </c>
      <c r="E290" s="150" t="s">
        <v>1556</v>
      </c>
      <c r="F290" s="239"/>
      <c r="G290" s="239"/>
      <c r="H290" s="292"/>
      <c r="I290" s="292">
        <v>1</v>
      </c>
      <c r="J290" s="292"/>
      <c r="K290" s="292"/>
      <c r="L290" s="292"/>
      <c r="M290" s="292"/>
      <c r="N290" s="292"/>
      <c r="O290" s="292"/>
      <c r="P290" s="292"/>
      <c r="Q290" s="292"/>
      <c r="R290" s="292"/>
      <c r="S290" s="292"/>
      <c r="T290" s="292"/>
    </row>
    <row r="291" spans="1:20" ht="75">
      <c r="A291" s="290">
        <v>287</v>
      </c>
      <c r="B291" s="291" t="s">
        <v>2200</v>
      </c>
      <c r="C291" s="285">
        <v>2023</v>
      </c>
      <c r="D291" s="121" t="s">
        <v>1550</v>
      </c>
      <c r="E291" s="150" t="s">
        <v>1566</v>
      </c>
      <c r="F291" s="239"/>
      <c r="G291" s="239"/>
      <c r="H291" s="292"/>
      <c r="I291" s="292"/>
      <c r="J291" s="292"/>
      <c r="K291" s="292">
        <v>1</v>
      </c>
      <c r="L291" s="292"/>
      <c r="M291" s="292"/>
      <c r="N291" s="292"/>
      <c r="O291" s="292"/>
      <c r="P291" s="292"/>
      <c r="Q291" s="292"/>
      <c r="R291" s="292"/>
      <c r="S291" s="292"/>
      <c r="T291" s="292"/>
    </row>
    <row r="292" spans="1:20" ht="45">
      <c r="A292" s="290">
        <v>288</v>
      </c>
      <c r="B292" s="291" t="s">
        <v>2201</v>
      </c>
      <c r="C292" s="285">
        <v>2023</v>
      </c>
      <c r="D292" s="121" t="s">
        <v>1550</v>
      </c>
      <c r="E292" s="150" t="s">
        <v>1566</v>
      </c>
      <c r="F292" s="239"/>
      <c r="G292" s="239"/>
      <c r="H292" s="292"/>
      <c r="I292" s="292"/>
      <c r="J292" s="292"/>
      <c r="K292" s="292">
        <v>1</v>
      </c>
      <c r="L292" s="292"/>
      <c r="M292" s="292"/>
      <c r="N292" s="292"/>
      <c r="O292" s="292"/>
      <c r="P292" s="292"/>
      <c r="Q292" s="292"/>
      <c r="R292" s="292"/>
      <c r="S292" s="292"/>
      <c r="T292" s="292"/>
    </row>
    <row r="293" spans="1:20" ht="75">
      <c r="A293" s="290">
        <v>289</v>
      </c>
      <c r="B293" s="281" t="s">
        <v>2202</v>
      </c>
      <c r="C293" s="285">
        <v>2022</v>
      </c>
      <c r="D293" s="121" t="s">
        <v>1550</v>
      </c>
      <c r="E293" s="150" t="s">
        <v>1551</v>
      </c>
      <c r="F293" s="239"/>
      <c r="G293" s="239"/>
      <c r="H293" s="292"/>
      <c r="I293" s="292">
        <v>1</v>
      </c>
      <c r="J293" s="292"/>
      <c r="K293" s="292"/>
      <c r="L293" s="292"/>
      <c r="M293" s="292"/>
      <c r="N293" s="292"/>
      <c r="O293" s="292"/>
      <c r="P293" s="292"/>
      <c r="Q293" s="292"/>
      <c r="R293" s="292"/>
      <c r="S293" s="292"/>
      <c r="T293" s="292"/>
    </row>
    <row r="294" spans="1:20" ht="60">
      <c r="A294" s="290">
        <v>290</v>
      </c>
      <c r="B294" s="297" t="s">
        <v>2203</v>
      </c>
      <c r="C294" s="285">
        <v>2022</v>
      </c>
      <c r="D294" s="121" t="s">
        <v>1550</v>
      </c>
      <c r="E294" s="150" t="s">
        <v>1551</v>
      </c>
      <c r="F294" s="239"/>
      <c r="G294" s="239"/>
      <c r="H294" s="292"/>
      <c r="I294" s="292">
        <v>1</v>
      </c>
      <c r="J294" s="292"/>
      <c r="K294" s="292"/>
      <c r="L294" s="292"/>
      <c r="M294" s="292"/>
      <c r="N294" s="292"/>
      <c r="O294" s="292"/>
      <c r="P294" s="292"/>
      <c r="Q294" s="292"/>
      <c r="R294" s="292"/>
      <c r="S294" s="292"/>
      <c r="T294" s="292"/>
    </row>
    <row r="295" spans="1:20" ht="75">
      <c r="A295" s="290">
        <v>291</v>
      </c>
      <c r="B295" s="291" t="s">
        <v>2204</v>
      </c>
      <c r="C295" s="285">
        <v>2022</v>
      </c>
      <c r="D295" s="121" t="s">
        <v>1550</v>
      </c>
      <c r="E295" s="150" t="s">
        <v>1551</v>
      </c>
      <c r="F295" s="239"/>
      <c r="G295" s="239"/>
      <c r="H295" s="292"/>
      <c r="I295" s="292">
        <v>1</v>
      </c>
      <c r="J295" s="292"/>
      <c r="K295" s="292"/>
      <c r="L295" s="292"/>
      <c r="M295" s="292"/>
      <c r="N295" s="292"/>
      <c r="O295" s="292"/>
      <c r="P295" s="292"/>
      <c r="Q295" s="292"/>
      <c r="R295" s="292"/>
      <c r="S295" s="292"/>
      <c r="T295" s="292"/>
    </row>
    <row r="296" spans="1:20" ht="60">
      <c r="A296" s="290">
        <v>292</v>
      </c>
      <c r="B296" s="174" t="s">
        <v>2205</v>
      </c>
      <c r="C296" s="285">
        <v>2022</v>
      </c>
      <c r="D296" s="121" t="s">
        <v>1550</v>
      </c>
      <c r="E296" s="150" t="s">
        <v>1556</v>
      </c>
      <c r="F296" s="239"/>
      <c r="G296" s="239"/>
      <c r="H296" s="292"/>
      <c r="I296" s="292">
        <v>1</v>
      </c>
      <c r="J296" s="292"/>
      <c r="K296" s="292"/>
      <c r="L296" s="292"/>
      <c r="M296" s="292"/>
      <c r="N296" s="292"/>
      <c r="O296" s="292"/>
      <c r="P296" s="292"/>
      <c r="Q296" s="292"/>
      <c r="R296" s="292"/>
      <c r="S296" s="292"/>
      <c r="T296" s="292"/>
    </row>
    <row r="297" spans="1:20" ht="60">
      <c r="A297" s="290">
        <v>293</v>
      </c>
      <c r="B297" s="174" t="s">
        <v>1780</v>
      </c>
      <c r="C297" s="285">
        <v>2021</v>
      </c>
      <c r="D297" s="121" t="s">
        <v>1550</v>
      </c>
      <c r="E297" s="150" t="s">
        <v>1556</v>
      </c>
      <c r="F297" s="239"/>
      <c r="G297" s="239"/>
      <c r="H297" s="292"/>
      <c r="I297" s="292">
        <v>1</v>
      </c>
      <c r="J297" s="292"/>
      <c r="K297" s="292"/>
      <c r="L297" s="292"/>
      <c r="M297" s="292"/>
      <c r="N297" s="292"/>
      <c r="O297" s="292"/>
      <c r="P297" s="292"/>
      <c r="Q297" s="292"/>
      <c r="R297" s="292"/>
      <c r="S297" s="292"/>
      <c r="T297" s="292"/>
    </row>
    <row r="298" spans="1:20" ht="60">
      <c r="A298" s="290">
        <v>294</v>
      </c>
      <c r="B298" s="174" t="s">
        <v>1781</v>
      </c>
      <c r="C298" s="285">
        <v>2021</v>
      </c>
      <c r="D298" s="121" t="s">
        <v>1550</v>
      </c>
      <c r="E298" s="150" t="s">
        <v>1551</v>
      </c>
      <c r="F298" s="239"/>
      <c r="G298" s="239"/>
      <c r="H298" s="292"/>
      <c r="I298" s="292">
        <v>1</v>
      </c>
      <c r="J298" s="292"/>
      <c r="K298" s="292"/>
      <c r="L298" s="292"/>
      <c r="M298" s="292"/>
      <c r="N298" s="292"/>
      <c r="O298" s="292"/>
      <c r="P298" s="292"/>
      <c r="Q298" s="292"/>
      <c r="R298" s="292"/>
      <c r="S298" s="292"/>
      <c r="T298" s="292"/>
    </row>
    <row r="299" spans="1:20" ht="90">
      <c r="A299" s="290">
        <v>295</v>
      </c>
      <c r="B299" s="174" t="s">
        <v>1782</v>
      </c>
      <c r="C299" s="285">
        <v>2021</v>
      </c>
      <c r="D299" s="121" t="s">
        <v>1550</v>
      </c>
      <c r="E299" s="150" t="s">
        <v>1551</v>
      </c>
      <c r="F299" s="239"/>
      <c r="G299" s="239"/>
      <c r="H299" s="292"/>
      <c r="I299" s="292">
        <v>1</v>
      </c>
      <c r="J299" s="292"/>
      <c r="K299" s="292"/>
      <c r="L299" s="292"/>
      <c r="M299" s="292"/>
      <c r="N299" s="292"/>
      <c r="O299" s="292"/>
      <c r="P299" s="292"/>
      <c r="Q299" s="292"/>
      <c r="R299" s="292"/>
      <c r="S299" s="292"/>
      <c r="T299" s="292"/>
    </row>
    <row r="300" spans="1:20" ht="75">
      <c r="A300" s="290">
        <v>296</v>
      </c>
      <c r="B300" s="291" t="s">
        <v>2001</v>
      </c>
      <c r="C300" s="285">
        <v>2023</v>
      </c>
      <c r="D300" s="121" t="s">
        <v>1550</v>
      </c>
      <c r="E300" s="150" t="s">
        <v>1570</v>
      </c>
      <c r="F300" s="239"/>
      <c r="G300" s="239"/>
      <c r="H300" s="292">
        <v>1</v>
      </c>
      <c r="I300" s="292"/>
      <c r="J300" s="292"/>
      <c r="K300" s="292"/>
      <c r="L300" s="292"/>
      <c r="M300" s="292"/>
      <c r="N300" s="292"/>
      <c r="O300" s="292"/>
      <c r="P300" s="292"/>
      <c r="Q300" s="292"/>
      <c r="R300" s="292"/>
      <c r="S300" s="292"/>
      <c r="T300" s="292"/>
    </row>
    <row r="301" spans="1:20" ht="90">
      <c r="A301" s="290">
        <v>297</v>
      </c>
      <c r="B301" s="291" t="s">
        <v>2206</v>
      </c>
      <c r="C301" s="285">
        <v>2021</v>
      </c>
      <c r="D301" s="121" t="s">
        <v>1550</v>
      </c>
      <c r="E301" s="150" t="s">
        <v>1555</v>
      </c>
      <c r="F301" s="239"/>
      <c r="G301" s="239"/>
      <c r="H301" s="292"/>
      <c r="I301" s="292">
        <v>1</v>
      </c>
      <c r="J301" s="292"/>
      <c r="K301" s="292"/>
      <c r="L301" s="292"/>
      <c r="M301" s="292"/>
      <c r="N301" s="292"/>
      <c r="O301" s="292"/>
      <c r="P301" s="292"/>
      <c r="Q301" s="292"/>
      <c r="R301" s="292"/>
      <c r="S301" s="292"/>
      <c r="T301" s="292"/>
    </row>
    <row r="302" spans="1:20" ht="90">
      <c r="A302" s="290">
        <v>298</v>
      </c>
      <c r="B302" s="291" t="s">
        <v>2207</v>
      </c>
      <c r="C302" s="285">
        <v>2023</v>
      </c>
      <c r="D302" s="121" t="s">
        <v>1550</v>
      </c>
      <c r="E302" s="150" t="s">
        <v>1570</v>
      </c>
      <c r="F302" s="239"/>
      <c r="G302" s="239"/>
      <c r="H302" s="292">
        <v>1</v>
      </c>
      <c r="I302" s="292"/>
      <c r="J302" s="292"/>
      <c r="K302" s="292"/>
      <c r="L302" s="292"/>
      <c r="M302" s="292"/>
      <c r="N302" s="292"/>
      <c r="O302" s="292"/>
      <c r="P302" s="292"/>
      <c r="Q302" s="292"/>
      <c r="R302" s="292"/>
      <c r="S302" s="292"/>
      <c r="T302" s="292"/>
    </row>
    <row r="303" spans="1:20" ht="90">
      <c r="A303" s="290">
        <v>299</v>
      </c>
      <c r="B303" s="174" t="s">
        <v>2208</v>
      </c>
      <c r="C303" s="285">
        <v>2023</v>
      </c>
      <c r="D303" s="121" t="s">
        <v>1550</v>
      </c>
      <c r="E303" s="150" t="s">
        <v>1566</v>
      </c>
      <c r="F303" s="239"/>
      <c r="G303" s="239"/>
      <c r="H303" s="292"/>
      <c r="I303" s="292"/>
      <c r="J303" s="292">
        <v>1</v>
      </c>
      <c r="K303" s="292"/>
      <c r="L303" s="292"/>
      <c r="M303" s="292"/>
      <c r="N303" s="292"/>
      <c r="O303" s="292"/>
      <c r="P303" s="292"/>
      <c r="Q303" s="292"/>
      <c r="R303" s="292"/>
      <c r="S303" s="292"/>
      <c r="T303" s="292"/>
    </row>
    <row r="304" spans="1:20" ht="60">
      <c r="A304" s="290">
        <v>300</v>
      </c>
      <c r="B304" s="174" t="s">
        <v>2209</v>
      </c>
      <c r="C304" s="285">
        <v>2022</v>
      </c>
      <c r="D304" s="121" t="s">
        <v>1550</v>
      </c>
      <c r="E304" s="150" t="s">
        <v>1555</v>
      </c>
      <c r="F304" s="239"/>
      <c r="G304" s="239"/>
      <c r="H304" s="292"/>
      <c r="I304" s="292"/>
      <c r="J304" s="292">
        <v>1</v>
      </c>
      <c r="K304" s="292"/>
      <c r="L304" s="292"/>
      <c r="M304" s="292"/>
      <c r="N304" s="292"/>
      <c r="O304" s="292"/>
      <c r="P304" s="292"/>
      <c r="Q304" s="292"/>
      <c r="R304" s="292"/>
      <c r="S304" s="292"/>
      <c r="T304" s="292"/>
    </row>
    <row r="305" spans="1:20" ht="75">
      <c r="A305" s="290">
        <v>301</v>
      </c>
      <c r="B305" s="291" t="s">
        <v>2210</v>
      </c>
      <c r="C305" s="285">
        <v>2023</v>
      </c>
      <c r="D305" s="121" t="s">
        <v>1550</v>
      </c>
      <c r="E305" s="150" t="s">
        <v>1551</v>
      </c>
      <c r="F305" s="239"/>
      <c r="G305" s="239"/>
      <c r="H305" s="292"/>
      <c r="I305" s="292">
        <v>1</v>
      </c>
      <c r="J305" s="292"/>
      <c r="K305" s="292"/>
      <c r="L305" s="292"/>
      <c r="M305" s="292"/>
      <c r="N305" s="292"/>
      <c r="O305" s="292"/>
      <c r="P305" s="292"/>
      <c r="Q305" s="292"/>
      <c r="R305" s="292"/>
      <c r="S305" s="292"/>
      <c r="T305" s="292"/>
    </row>
    <row r="306" spans="1:20" ht="75">
      <c r="A306" s="290">
        <v>302</v>
      </c>
      <c r="B306" s="291" t="s">
        <v>2211</v>
      </c>
      <c r="C306" s="285">
        <v>2023</v>
      </c>
      <c r="D306" s="121" t="s">
        <v>1550</v>
      </c>
      <c r="E306" s="150" t="s">
        <v>1551</v>
      </c>
      <c r="F306" s="239"/>
      <c r="G306" s="239"/>
      <c r="H306" s="292">
        <v>1</v>
      </c>
      <c r="I306" s="292"/>
      <c r="J306" s="292"/>
      <c r="K306" s="292"/>
      <c r="L306" s="292"/>
      <c r="M306" s="292"/>
      <c r="N306" s="292"/>
      <c r="O306" s="292"/>
      <c r="P306" s="292"/>
      <c r="Q306" s="292"/>
      <c r="R306" s="292"/>
      <c r="S306" s="292"/>
      <c r="T306" s="292"/>
    </row>
    <row r="307" spans="1:20" ht="75">
      <c r="A307" s="290">
        <v>303</v>
      </c>
      <c r="B307" s="174" t="s">
        <v>2212</v>
      </c>
      <c r="C307" s="286">
        <v>2023</v>
      </c>
      <c r="D307" s="287" t="s">
        <v>1550</v>
      </c>
      <c r="E307" s="288" t="s">
        <v>1551</v>
      </c>
      <c r="F307" s="293"/>
      <c r="G307" s="293"/>
      <c r="H307" s="294"/>
      <c r="I307" s="294">
        <v>1</v>
      </c>
      <c r="J307" s="294"/>
      <c r="K307" s="294"/>
      <c r="L307" s="294"/>
      <c r="M307" s="294"/>
      <c r="N307" s="294"/>
      <c r="O307" s="294"/>
      <c r="P307" s="294"/>
      <c r="Q307" s="294"/>
      <c r="R307" s="294"/>
      <c r="S307" s="294"/>
      <c r="T307" s="294"/>
    </row>
    <row r="308" spans="1:20" ht="60">
      <c r="A308" s="290">
        <v>304</v>
      </c>
      <c r="B308" s="174" t="s">
        <v>2213</v>
      </c>
      <c r="C308" s="286">
        <v>2022</v>
      </c>
      <c r="D308" s="287" t="s">
        <v>1550</v>
      </c>
      <c r="E308" s="288" t="s">
        <v>1566</v>
      </c>
      <c r="F308" s="293"/>
      <c r="G308" s="293"/>
      <c r="H308" s="294"/>
      <c r="I308" s="294"/>
      <c r="J308" s="294"/>
      <c r="K308" s="294">
        <v>1</v>
      </c>
      <c r="L308" s="294"/>
      <c r="M308" s="294"/>
      <c r="N308" s="294"/>
      <c r="O308" s="294"/>
      <c r="P308" s="294"/>
      <c r="Q308" s="294"/>
      <c r="R308" s="294"/>
      <c r="S308" s="294"/>
      <c r="T308" s="294"/>
    </row>
    <row r="309" spans="1:20" ht="75">
      <c r="A309" s="290">
        <v>305</v>
      </c>
      <c r="B309" s="174" t="s">
        <v>2214</v>
      </c>
      <c r="C309" s="286">
        <v>2021</v>
      </c>
      <c r="D309" s="287" t="s">
        <v>1550</v>
      </c>
      <c r="E309" s="288" t="s">
        <v>1551</v>
      </c>
      <c r="F309" s="293"/>
      <c r="G309" s="293"/>
      <c r="H309" s="294"/>
      <c r="I309" s="294"/>
      <c r="J309" s="294">
        <v>1</v>
      </c>
      <c r="K309" s="294"/>
      <c r="L309" s="294"/>
      <c r="M309" s="294"/>
      <c r="N309" s="294"/>
      <c r="O309" s="294"/>
      <c r="P309" s="294"/>
      <c r="Q309" s="294"/>
      <c r="R309" s="294"/>
      <c r="S309" s="294"/>
      <c r="T309" s="294"/>
    </row>
    <row r="310" spans="1:20" ht="60">
      <c r="A310" s="290">
        <v>306</v>
      </c>
      <c r="B310" s="289" t="s">
        <v>2215</v>
      </c>
      <c r="C310" s="286">
        <v>2021</v>
      </c>
      <c r="D310" s="287" t="s">
        <v>1550</v>
      </c>
      <c r="E310" s="288" t="s">
        <v>1551</v>
      </c>
      <c r="F310" s="293"/>
      <c r="G310" s="293"/>
      <c r="H310" s="294"/>
      <c r="I310" s="294">
        <v>1</v>
      </c>
      <c r="J310" s="294"/>
      <c r="K310" s="294"/>
      <c r="L310" s="294"/>
      <c r="M310" s="294"/>
      <c r="N310" s="294"/>
      <c r="O310" s="294"/>
      <c r="P310" s="294"/>
      <c r="Q310" s="294"/>
      <c r="R310" s="294"/>
      <c r="S310" s="294"/>
      <c r="T310" s="294"/>
    </row>
    <row r="311" spans="1:20">
      <c r="A311" s="290">
        <v>307</v>
      </c>
      <c r="B311" s="174" t="s">
        <v>1602</v>
      </c>
      <c r="C311" s="285">
        <v>2020</v>
      </c>
      <c r="D311" s="121" t="s">
        <v>1578</v>
      </c>
      <c r="E311" s="150" t="s">
        <v>1583</v>
      </c>
      <c r="F311" s="239"/>
      <c r="G311" s="239"/>
      <c r="H311" s="292"/>
      <c r="I311" s="292"/>
      <c r="J311" s="292"/>
      <c r="K311" s="292"/>
      <c r="L311" s="292"/>
      <c r="M311" s="292"/>
      <c r="N311" s="292"/>
      <c r="O311" s="292"/>
      <c r="P311" s="292">
        <v>1</v>
      </c>
      <c r="Q311" s="292"/>
      <c r="R311" s="292"/>
      <c r="S311" s="292"/>
      <c r="T311" s="292"/>
    </row>
    <row r="312" spans="1:20">
      <c r="A312" s="290">
        <v>308</v>
      </c>
      <c r="B312" s="174" t="s">
        <v>1603</v>
      </c>
      <c r="C312" s="285">
        <v>2020</v>
      </c>
      <c r="D312" s="121" t="s">
        <v>1578</v>
      </c>
      <c r="E312" s="150" t="s">
        <v>1583</v>
      </c>
      <c r="F312" s="239"/>
      <c r="G312" s="239"/>
      <c r="H312" s="292"/>
      <c r="I312" s="292"/>
      <c r="J312" s="292"/>
      <c r="K312" s="292"/>
      <c r="L312" s="292"/>
      <c r="M312" s="292"/>
      <c r="N312" s="292"/>
      <c r="O312" s="292"/>
      <c r="P312" s="292">
        <v>1</v>
      </c>
      <c r="Q312" s="292"/>
      <c r="R312" s="292"/>
      <c r="S312" s="292"/>
      <c r="T312" s="292"/>
    </row>
    <row r="313" spans="1:20">
      <c r="A313" s="290">
        <v>309</v>
      </c>
      <c r="B313" s="174" t="s">
        <v>1604</v>
      </c>
      <c r="C313" s="285">
        <v>2020</v>
      </c>
      <c r="D313" s="121" t="s">
        <v>1578</v>
      </c>
      <c r="E313" s="150" t="s">
        <v>1583</v>
      </c>
      <c r="F313" s="239"/>
      <c r="G313" s="239"/>
      <c r="H313" s="292"/>
      <c r="I313" s="292"/>
      <c r="J313" s="292"/>
      <c r="K313" s="292"/>
      <c r="L313" s="292"/>
      <c r="M313" s="292"/>
      <c r="N313" s="292"/>
      <c r="O313" s="292"/>
      <c r="P313" s="292">
        <v>1</v>
      </c>
      <c r="Q313" s="292"/>
      <c r="R313" s="292"/>
      <c r="S313" s="292"/>
      <c r="T313" s="292"/>
    </row>
    <row r="314" spans="1:20" ht="30">
      <c r="A314" s="290">
        <v>310</v>
      </c>
      <c r="B314" s="174" t="s">
        <v>1605</v>
      </c>
      <c r="C314" s="285">
        <v>2020</v>
      </c>
      <c r="D314" s="121" t="s">
        <v>1578</v>
      </c>
      <c r="E314" s="150" t="s">
        <v>1583</v>
      </c>
      <c r="F314" s="239"/>
      <c r="G314" s="239"/>
      <c r="H314" s="292"/>
      <c r="I314" s="292"/>
      <c r="J314" s="292"/>
      <c r="K314" s="292"/>
      <c r="L314" s="292"/>
      <c r="M314" s="292"/>
      <c r="N314" s="292"/>
      <c r="O314" s="292"/>
      <c r="P314" s="292">
        <v>1</v>
      </c>
      <c r="Q314" s="292"/>
      <c r="R314" s="292"/>
      <c r="S314" s="292"/>
      <c r="T314" s="292"/>
    </row>
    <row r="315" spans="1:20" ht="30">
      <c r="A315" s="290">
        <v>311</v>
      </c>
      <c r="B315" s="174" t="s">
        <v>1606</v>
      </c>
      <c r="C315" s="285">
        <v>2020</v>
      </c>
      <c r="D315" s="121" t="s">
        <v>1578</v>
      </c>
      <c r="E315" s="150" t="s">
        <v>1579</v>
      </c>
      <c r="F315" s="239"/>
      <c r="G315" s="239"/>
      <c r="H315" s="292"/>
      <c r="I315" s="292"/>
      <c r="J315" s="292"/>
      <c r="K315" s="292"/>
      <c r="L315" s="292"/>
      <c r="M315" s="292"/>
      <c r="N315" s="292"/>
      <c r="O315" s="292"/>
      <c r="P315" s="292">
        <v>1</v>
      </c>
      <c r="Q315" s="292"/>
      <c r="R315" s="292"/>
      <c r="S315" s="292"/>
      <c r="T315" s="292"/>
    </row>
    <row r="316" spans="1:20" ht="30">
      <c r="A316" s="290">
        <v>312</v>
      </c>
      <c r="B316" s="174" t="s">
        <v>1607</v>
      </c>
      <c r="C316" s="285">
        <v>2020</v>
      </c>
      <c r="D316" s="121" t="s">
        <v>1578</v>
      </c>
      <c r="E316" s="150" t="s">
        <v>1579</v>
      </c>
      <c r="F316" s="239"/>
      <c r="G316" s="239"/>
      <c r="H316" s="292"/>
      <c r="I316" s="292"/>
      <c r="J316" s="292"/>
      <c r="K316" s="292"/>
      <c r="L316" s="292"/>
      <c r="M316" s="292"/>
      <c r="N316" s="292"/>
      <c r="O316" s="292"/>
      <c r="P316" s="292">
        <v>1</v>
      </c>
      <c r="Q316" s="292"/>
      <c r="R316" s="292"/>
      <c r="S316" s="292"/>
      <c r="T316" s="292"/>
    </row>
    <row r="317" spans="1:20">
      <c r="A317" s="290">
        <v>313</v>
      </c>
      <c r="B317" s="174" t="s">
        <v>1608</v>
      </c>
      <c r="C317" s="285">
        <v>2020</v>
      </c>
      <c r="D317" s="121" t="s">
        <v>1578</v>
      </c>
      <c r="E317" s="150" t="s">
        <v>1579</v>
      </c>
      <c r="F317" s="239"/>
      <c r="G317" s="239"/>
      <c r="H317" s="292"/>
      <c r="I317" s="292"/>
      <c r="J317" s="292"/>
      <c r="K317" s="292"/>
      <c r="L317" s="292"/>
      <c r="M317" s="292"/>
      <c r="N317" s="292"/>
      <c r="O317" s="292"/>
      <c r="P317" s="292">
        <v>1</v>
      </c>
      <c r="Q317" s="292"/>
      <c r="R317" s="292"/>
      <c r="S317" s="292"/>
      <c r="T317" s="292"/>
    </row>
    <row r="318" spans="1:20">
      <c r="A318" s="290">
        <v>314</v>
      </c>
      <c r="B318" s="174" t="s">
        <v>1577</v>
      </c>
      <c r="C318" s="285">
        <v>2020</v>
      </c>
      <c r="D318" s="121" t="s">
        <v>1578</v>
      </c>
      <c r="E318" s="150" t="s">
        <v>1579</v>
      </c>
      <c r="F318" s="239"/>
      <c r="G318" s="239"/>
      <c r="H318" s="292"/>
      <c r="I318" s="292"/>
      <c r="J318" s="292"/>
      <c r="K318" s="292"/>
      <c r="L318" s="292"/>
      <c r="M318" s="292"/>
      <c r="N318" s="292"/>
      <c r="O318" s="292"/>
      <c r="P318" s="292">
        <v>1</v>
      </c>
      <c r="Q318" s="292"/>
      <c r="R318" s="292"/>
      <c r="S318" s="292"/>
      <c r="T318" s="292"/>
    </row>
    <row r="319" spans="1:20" ht="30">
      <c r="A319" s="290">
        <v>315</v>
      </c>
      <c r="B319" s="291" t="s">
        <v>1580</v>
      </c>
      <c r="C319" s="285">
        <v>2020</v>
      </c>
      <c r="D319" s="121" t="s">
        <v>1578</v>
      </c>
      <c r="E319" s="150" t="s">
        <v>1579</v>
      </c>
      <c r="F319" s="239"/>
      <c r="G319" s="239"/>
      <c r="H319" s="292"/>
      <c r="I319" s="292"/>
      <c r="J319" s="292"/>
      <c r="K319" s="292"/>
      <c r="L319" s="292"/>
      <c r="M319" s="292"/>
      <c r="N319" s="292"/>
      <c r="O319" s="292"/>
      <c r="P319" s="292">
        <v>1</v>
      </c>
      <c r="Q319" s="292"/>
      <c r="R319" s="292"/>
      <c r="S319" s="292"/>
      <c r="T319" s="292"/>
    </row>
    <row r="320" spans="1:20">
      <c r="A320" s="290">
        <v>316</v>
      </c>
      <c r="B320" s="174" t="s">
        <v>1609</v>
      </c>
      <c r="C320" s="285">
        <v>2020</v>
      </c>
      <c r="D320" s="121" t="s">
        <v>1578</v>
      </c>
      <c r="E320" s="150" t="s">
        <v>1583</v>
      </c>
      <c r="F320" s="239"/>
      <c r="G320" s="239"/>
      <c r="H320" s="292"/>
      <c r="I320" s="292"/>
      <c r="J320" s="292"/>
      <c r="K320" s="292"/>
      <c r="L320" s="292"/>
      <c r="M320" s="292"/>
      <c r="N320" s="292"/>
      <c r="O320" s="292"/>
      <c r="P320" s="292">
        <v>1</v>
      </c>
      <c r="Q320" s="292"/>
      <c r="R320" s="292"/>
      <c r="S320" s="292"/>
      <c r="T320" s="292"/>
    </row>
    <row r="321" spans="1:20" ht="60">
      <c r="A321" s="290">
        <v>317</v>
      </c>
      <c r="B321" s="291" t="s">
        <v>2216</v>
      </c>
      <c r="C321" s="285">
        <v>2022</v>
      </c>
      <c r="D321" s="121" t="s">
        <v>1550</v>
      </c>
      <c r="E321" s="150" t="s">
        <v>1566</v>
      </c>
      <c r="F321" s="239"/>
      <c r="G321" s="239"/>
      <c r="H321" s="292"/>
      <c r="I321" s="292"/>
      <c r="J321" s="292">
        <v>1</v>
      </c>
      <c r="K321" s="292"/>
      <c r="L321" s="292"/>
      <c r="M321" s="292"/>
      <c r="N321" s="292"/>
      <c r="O321" s="292"/>
      <c r="P321" s="292"/>
      <c r="Q321" s="292"/>
      <c r="R321" s="292"/>
      <c r="S321" s="292"/>
      <c r="T321" s="292"/>
    </row>
    <row r="322" spans="1:20" ht="75">
      <c r="A322" s="290">
        <v>318</v>
      </c>
      <c r="B322" s="291" t="s">
        <v>2217</v>
      </c>
      <c r="C322" s="285">
        <v>2020</v>
      </c>
      <c r="D322" s="121" t="s">
        <v>1550</v>
      </c>
      <c r="E322" s="150" t="s">
        <v>1566</v>
      </c>
      <c r="F322" s="239"/>
      <c r="G322" s="239"/>
      <c r="H322" s="292"/>
      <c r="I322" s="292"/>
      <c r="J322" s="292">
        <v>1</v>
      </c>
      <c r="K322" s="292"/>
      <c r="L322" s="292"/>
      <c r="M322" s="292"/>
      <c r="N322" s="292"/>
      <c r="O322" s="292"/>
      <c r="P322" s="292"/>
      <c r="Q322" s="292"/>
      <c r="R322" s="292"/>
      <c r="S322" s="292"/>
      <c r="T322" s="292"/>
    </row>
    <row r="323" spans="1:20" ht="90">
      <c r="A323" s="308">
        <v>319</v>
      </c>
      <c r="B323" s="309" t="s">
        <v>1192</v>
      </c>
      <c r="C323" s="310">
        <v>2021</v>
      </c>
      <c r="D323" s="247" t="s">
        <v>1550</v>
      </c>
      <c r="E323" s="246" t="s">
        <v>1551</v>
      </c>
      <c r="F323" s="311"/>
      <c r="G323" s="311"/>
      <c r="H323" s="312"/>
      <c r="I323" s="312">
        <v>1</v>
      </c>
      <c r="J323" s="312"/>
      <c r="K323" s="312"/>
      <c r="L323" s="312"/>
      <c r="M323" s="312"/>
      <c r="N323" s="312"/>
      <c r="O323" s="312"/>
      <c r="P323" s="312"/>
      <c r="Q323" s="312"/>
      <c r="R323" s="312"/>
      <c r="S323" s="312"/>
      <c r="T323" s="312"/>
    </row>
    <row r="324" spans="1:20" ht="31.5">
      <c r="A324" s="315">
        <v>320</v>
      </c>
      <c r="B324" s="316" t="s">
        <v>2315</v>
      </c>
      <c r="C324" s="170">
        <v>2024</v>
      </c>
      <c r="D324" s="170" t="s">
        <v>1550</v>
      </c>
      <c r="E324" s="166" t="s">
        <v>1565</v>
      </c>
      <c r="F324" s="313"/>
      <c r="G324" s="313"/>
      <c r="H324" s="313"/>
      <c r="I324" s="313"/>
      <c r="J324" s="175">
        <v>1</v>
      </c>
      <c r="K324" s="313"/>
      <c r="L324" s="313"/>
      <c r="M324" s="313"/>
      <c r="N324" s="313"/>
      <c r="O324" s="313"/>
      <c r="P324" s="313"/>
      <c r="Q324" s="313"/>
      <c r="R324" s="313"/>
      <c r="S324" s="313"/>
      <c r="T324" s="313"/>
    </row>
    <row r="325" spans="1:20" ht="31.5">
      <c r="A325" s="175">
        <v>321</v>
      </c>
      <c r="B325" s="314" t="s">
        <v>2316</v>
      </c>
      <c r="C325" s="170">
        <v>2024</v>
      </c>
      <c r="D325" s="170" t="s">
        <v>1550</v>
      </c>
      <c r="E325" s="166" t="s">
        <v>1565</v>
      </c>
      <c r="F325" s="313"/>
      <c r="G325" s="313"/>
      <c r="H325" s="313"/>
      <c r="I325" s="313"/>
      <c r="J325" s="175">
        <v>1</v>
      </c>
      <c r="K325" s="313"/>
      <c r="L325" s="313"/>
      <c r="M325" s="313"/>
      <c r="N325" s="313"/>
      <c r="O325" s="313"/>
      <c r="P325" s="313"/>
      <c r="Q325" s="313"/>
      <c r="R325" s="313"/>
      <c r="S325" s="313"/>
      <c r="T325" s="313"/>
    </row>
    <row r="326" spans="1:20" ht="31.5">
      <c r="A326" s="315">
        <v>322</v>
      </c>
      <c r="B326" s="314" t="s">
        <v>2317</v>
      </c>
      <c r="C326" s="170">
        <v>2024</v>
      </c>
      <c r="D326" s="170" t="s">
        <v>1550</v>
      </c>
      <c r="E326" s="166" t="s">
        <v>1565</v>
      </c>
      <c r="F326" s="313"/>
      <c r="G326" s="313"/>
      <c r="H326" s="313"/>
      <c r="I326" s="313"/>
      <c r="J326" s="175">
        <v>1</v>
      </c>
      <c r="K326" s="313"/>
      <c r="L326" s="313"/>
      <c r="M326" s="313"/>
      <c r="N326" s="313"/>
      <c r="O326" s="313"/>
      <c r="P326" s="313"/>
      <c r="Q326" s="313"/>
      <c r="R326" s="313"/>
      <c r="S326" s="313"/>
      <c r="T326" s="313"/>
    </row>
    <row r="327" spans="1:20" ht="47.25">
      <c r="A327" s="175">
        <v>323</v>
      </c>
      <c r="B327" s="314" t="s">
        <v>2318</v>
      </c>
      <c r="C327" s="170">
        <v>2024</v>
      </c>
      <c r="D327" s="170" t="s">
        <v>1550</v>
      </c>
      <c r="E327" s="166" t="s">
        <v>1565</v>
      </c>
      <c r="F327" s="313"/>
      <c r="G327" s="313"/>
      <c r="H327" s="313"/>
      <c r="I327" s="313"/>
      <c r="J327" s="175">
        <v>1</v>
      </c>
      <c r="K327" s="313"/>
      <c r="L327" s="313"/>
      <c r="M327" s="313"/>
      <c r="N327" s="313"/>
      <c r="O327" s="313"/>
      <c r="P327" s="313"/>
      <c r="Q327" s="313"/>
      <c r="R327" s="313"/>
      <c r="S327" s="313"/>
      <c r="T327" s="313"/>
    </row>
    <row r="328" spans="1:20" ht="47.25">
      <c r="A328" s="315">
        <v>324</v>
      </c>
      <c r="B328" s="314" t="s">
        <v>2319</v>
      </c>
      <c r="C328" s="170">
        <v>2024</v>
      </c>
      <c r="D328" s="170" t="s">
        <v>1550</v>
      </c>
      <c r="E328" s="166" t="s">
        <v>1565</v>
      </c>
      <c r="F328" s="313"/>
      <c r="G328" s="313"/>
      <c r="H328" s="313"/>
      <c r="I328" s="313"/>
      <c r="J328" s="175">
        <v>1</v>
      </c>
      <c r="K328" s="313"/>
      <c r="L328" s="313"/>
      <c r="M328" s="313"/>
      <c r="N328" s="313"/>
      <c r="O328" s="313"/>
      <c r="P328" s="313"/>
      <c r="Q328" s="313"/>
      <c r="R328" s="313"/>
      <c r="S328" s="313"/>
      <c r="T328" s="313"/>
    </row>
    <row r="329" spans="1:20" ht="47.25">
      <c r="A329" s="175">
        <v>325</v>
      </c>
      <c r="B329" s="314" t="s">
        <v>2320</v>
      </c>
      <c r="C329" s="170">
        <v>2024</v>
      </c>
      <c r="D329" s="170" t="s">
        <v>1550</v>
      </c>
      <c r="E329" s="166" t="s">
        <v>1565</v>
      </c>
      <c r="F329" s="313"/>
      <c r="G329" s="313"/>
      <c r="H329" s="313"/>
      <c r="I329" s="313"/>
      <c r="J329" s="175">
        <v>1</v>
      </c>
      <c r="K329" s="313"/>
      <c r="L329" s="313"/>
      <c r="M329" s="313"/>
      <c r="N329" s="313"/>
      <c r="O329" s="313"/>
      <c r="P329" s="313"/>
      <c r="Q329" s="313"/>
      <c r="R329" s="313"/>
      <c r="S329" s="313"/>
      <c r="T329" s="313"/>
    </row>
    <row r="330" spans="1:20" ht="110.25">
      <c r="A330" s="315">
        <v>326</v>
      </c>
      <c r="B330" s="314" t="s">
        <v>2321</v>
      </c>
      <c r="C330" s="170">
        <v>2024</v>
      </c>
      <c r="D330" s="170" t="s">
        <v>1550</v>
      </c>
      <c r="E330" s="166" t="s">
        <v>2322</v>
      </c>
      <c r="F330" s="313"/>
      <c r="G330" s="313"/>
      <c r="H330" s="313"/>
      <c r="I330" s="313"/>
      <c r="J330" s="313"/>
      <c r="K330" s="175">
        <v>1</v>
      </c>
      <c r="L330" s="313"/>
      <c r="M330" s="313"/>
      <c r="N330" s="313"/>
      <c r="O330" s="313"/>
      <c r="P330" s="313"/>
      <c r="Q330" s="313"/>
      <c r="R330" s="313"/>
      <c r="S330" s="313"/>
      <c r="T330" s="313"/>
    </row>
    <row r="331" spans="1:20">
      <c r="A331" s="303"/>
      <c r="B331" s="304"/>
      <c r="C331" s="305"/>
      <c r="D331" s="305"/>
      <c r="E331" s="306"/>
      <c r="F331" s="307"/>
      <c r="G331" s="307"/>
      <c r="H331" s="303"/>
      <c r="I331" s="303"/>
      <c r="J331" s="303"/>
      <c r="K331" s="303"/>
      <c r="L331" s="303"/>
      <c r="M331" s="303"/>
      <c r="N331" s="303"/>
      <c r="O331" s="303"/>
      <c r="P331" s="303"/>
      <c r="Q331" s="303"/>
      <c r="R331" s="303"/>
      <c r="S331" s="303"/>
      <c r="T331" s="303"/>
    </row>
    <row r="332" spans="1:20">
      <c r="A332" s="303"/>
      <c r="B332" s="304"/>
      <c r="C332" s="305"/>
      <c r="D332" s="305"/>
      <c r="E332" s="306"/>
      <c r="F332" s="307"/>
      <c r="G332" s="307"/>
      <c r="H332" s="303"/>
      <c r="I332" s="303"/>
      <c r="J332" s="303"/>
      <c r="K332" s="303"/>
      <c r="L332" s="303"/>
      <c r="M332" s="303"/>
      <c r="N332" s="303"/>
      <c r="O332" s="303"/>
      <c r="P332" s="303"/>
      <c r="Q332" s="303"/>
      <c r="R332" s="303"/>
      <c r="S332" s="303"/>
      <c r="T332" s="303"/>
    </row>
    <row r="333" spans="1:20" s="58" customFormat="1">
      <c r="A333" s="106" t="s">
        <v>302</v>
      </c>
      <c r="B333" s="107"/>
      <c r="C333" s="107"/>
      <c r="D333" s="107"/>
      <c r="E333" s="107"/>
      <c r="F333" s="107"/>
      <c r="G333" s="107"/>
      <c r="H333" s="108"/>
      <c r="I333" s="108"/>
      <c r="J333" s="108"/>
      <c r="K333" s="108"/>
      <c r="L333" s="108"/>
      <c r="M333" s="108"/>
      <c r="N333" s="108"/>
      <c r="O333" s="108"/>
      <c r="P333" s="108"/>
      <c r="Q333" s="108"/>
      <c r="R333" s="108"/>
      <c r="S333" s="108"/>
      <c r="T333" s="108"/>
    </row>
    <row r="334" spans="1:20">
      <c r="A334" s="96" t="s">
        <v>190</v>
      </c>
      <c r="B334" s="97" t="s">
        <v>211</v>
      </c>
      <c r="C334" s="98"/>
      <c r="D334" s="98"/>
      <c r="E334" s="98"/>
      <c r="F334" s="89"/>
      <c r="G334" s="90" t="s">
        <v>79</v>
      </c>
      <c r="H334" s="95"/>
      <c r="I334" s="95"/>
      <c r="J334" s="95"/>
      <c r="K334" s="95"/>
      <c r="L334" s="95"/>
      <c r="M334" s="95"/>
      <c r="N334" s="95"/>
      <c r="O334" s="95"/>
      <c r="P334" s="95"/>
      <c r="Q334" s="95"/>
      <c r="R334" s="95"/>
      <c r="S334" s="95"/>
      <c r="T334" s="95"/>
    </row>
    <row r="335" spans="1:20" ht="15.75">
      <c r="A335" s="80">
        <v>1</v>
      </c>
      <c r="B335" s="480" t="s">
        <v>159</v>
      </c>
      <c r="C335" s="481"/>
      <c r="D335" s="481"/>
      <c r="E335" s="481"/>
      <c r="F335" s="463"/>
      <c r="G335" s="99">
        <f>SUM($H$5:$H$330)</f>
        <v>96</v>
      </c>
      <c r="H335" s="95"/>
      <c r="I335" s="95"/>
      <c r="J335" s="95"/>
      <c r="K335" s="95"/>
      <c r="L335" s="95"/>
      <c r="M335" s="95"/>
      <c r="N335" s="95"/>
      <c r="O335" s="95"/>
      <c r="P335" s="95"/>
      <c r="Q335" s="95"/>
      <c r="R335" s="95"/>
      <c r="S335" s="95"/>
      <c r="T335" s="95"/>
    </row>
    <row r="336" spans="1:20" ht="15.75">
      <c r="A336" s="80">
        <v>2</v>
      </c>
      <c r="B336" s="482" t="s">
        <v>160</v>
      </c>
      <c r="C336" s="481"/>
      <c r="D336" s="481"/>
      <c r="E336" s="481"/>
      <c r="F336" s="463"/>
      <c r="G336" s="99">
        <f>SUM($I$5:$I$330)</f>
        <v>109</v>
      </c>
      <c r="H336" s="95"/>
      <c r="I336" s="95"/>
      <c r="J336" s="95"/>
      <c r="K336" s="95"/>
      <c r="L336" s="95"/>
      <c r="M336" s="95"/>
      <c r="N336" s="95"/>
      <c r="O336" s="95"/>
      <c r="P336" s="95"/>
      <c r="Q336" s="95"/>
      <c r="R336" s="95"/>
      <c r="S336" s="95"/>
      <c r="T336" s="95"/>
    </row>
    <row r="337" spans="1:20" ht="15.75">
      <c r="A337" s="80">
        <v>3</v>
      </c>
      <c r="B337" s="482" t="s">
        <v>161</v>
      </c>
      <c r="C337" s="481"/>
      <c r="D337" s="481"/>
      <c r="E337" s="481"/>
      <c r="F337" s="463"/>
      <c r="G337" s="99">
        <f>SUM($J$5:$J$330)</f>
        <v>35</v>
      </c>
      <c r="H337" s="95"/>
      <c r="I337" s="95"/>
      <c r="J337" s="95"/>
      <c r="K337" s="95"/>
      <c r="L337" s="95"/>
      <c r="M337" s="95"/>
      <c r="N337" s="95"/>
      <c r="O337" s="95"/>
      <c r="P337" s="95"/>
      <c r="Q337" s="95"/>
      <c r="R337" s="95"/>
      <c r="S337" s="95"/>
      <c r="T337" s="95"/>
    </row>
    <row r="338" spans="1:20" ht="15.75">
      <c r="A338" s="80">
        <v>4</v>
      </c>
      <c r="B338" s="482" t="s">
        <v>162</v>
      </c>
      <c r="C338" s="481"/>
      <c r="D338" s="481"/>
      <c r="E338" s="481"/>
      <c r="F338" s="463"/>
      <c r="G338" s="99">
        <f>SUM($K$5:$K$330)</f>
        <v>13</v>
      </c>
      <c r="H338" s="95"/>
      <c r="I338" s="95"/>
      <c r="J338" s="95"/>
      <c r="K338" s="95"/>
      <c r="L338" s="95"/>
      <c r="M338" s="95"/>
      <c r="N338" s="95"/>
      <c r="O338" s="95"/>
      <c r="P338" s="95"/>
      <c r="Q338" s="95"/>
      <c r="R338" s="95"/>
      <c r="S338" s="95"/>
      <c r="T338" s="95"/>
    </row>
    <row r="339" spans="1:20" ht="15.75">
      <c r="A339" s="80">
        <v>5</v>
      </c>
      <c r="B339" s="482" t="s">
        <v>163</v>
      </c>
      <c r="C339" s="481"/>
      <c r="D339" s="481"/>
      <c r="E339" s="481"/>
      <c r="F339" s="463"/>
      <c r="G339" s="99">
        <f>SUM($L$5:$L$330)</f>
        <v>2</v>
      </c>
      <c r="H339" s="95"/>
      <c r="I339" s="95"/>
      <c r="J339" s="95"/>
      <c r="K339" s="95"/>
      <c r="L339" s="95"/>
      <c r="M339" s="95"/>
      <c r="N339" s="95"/>
      <c r="O339" s="95"/>
      <c r="P339" s="95"/>
      <c r="Q339" s="95"/>
      <c r="R339" s="95"/>
      <c r="S339" s="95"/>
      <c r="T339" s="95"/>
    </row>
    <row r="340" spans="1:20" ht="15.75">
      <c r="A340" s="80">
        <v>6</v>
      </c>
      <c r="B340" s="482" t="s">
        <v>164</v>
      </c>
      <c r="C340" s="481"/>
      <c r="D340" s="481"/>
      <c r="E340" s="481"/>
      <c r="F340" s="463"/>
      <c r="G340" s="99">
        <f>SUM($M$5:$M$330)</f>
        <v>7</v>
      </c>
      <c r="H340" s="95"/>
      <c r="I340" s="95"/>
      <c r="J340" s="95"/>
      <c r="K340" s="95"/>
      <c r="L340" s="95"/>
      <c r="M340" s="95"/>
      <c r="N340" s="95"/>
      <c r="O340" s="95"/>
      <c r="P340" s="95"/>
      <c r="Q340" s="95"/>
      <c r="R340" s="95"/>
      <c r="S340" s="95"/>
      <c r="T340" s="95"/>
    </row>
    <row r="341" spans="1:20" ht="15.75">
      <c r="A341" s="80">
        <v>7</v>
      </c>
      <c r="B341" s="482" t="s">
        <v>166</v>
      </c>
      <c r="C341" s="481"/>
      <c r="D341" s="481"/>
      <c r="E341" s="481"/>
      <c r="F341" s="463"/>
      <c r="G341" s="99">
        <f>SUM($N$5:$N$330)</f>
        <v>44</v>
      </c>
      <c r="H341" s="95"/>
      <c r="I341" s="95"/>
      <c r="J341" s="95"/>
      <c r="K341" s="95"/>
      <c r="L341" s="95"/>
      <c r="M341" s="95"/>
      <c r="N341" s="95"/>
      <c r="O341" s="95"/>
      <c r="P341" s="95"/>
      <c r="Q341" s="95"/>
      <c r="R341" s="95"/>
      <c r="S341" s="95"/>
      <c r="T341" s="95"/>
    </row>
    <row r="342" spans="1:20" ht="15.75">
      <c r="A342" s="80">
        <v>8</v>
      </c>
      <c r="B342" s="482" t="s">
        <v>168</v>
      </c>
      <c r="C342" s="481"/>
      <c r="D342" s="481"/>
      <c r="E342" s="481"/>
      <c r="F342" s="463"/>
      <c r="G342" s="99">
        <f>SUM($O$5:$O$330)</f>
        <v>0</v>
      </c>
      <c r="H342" s="95"/>
      <c r="I342" s="95"/>
      <c r="J342" s="95"/>
      <c r="K342" s="95"/>
      <c r="L342" s="95"/>
      <c r="M342" s="95"/>
      <c r="N342" s="95"/>
      <c r="O342" s="95"/>
      <c r="P342" s="95"/>
      <c r="Q342" s="95"/>
      <c r="R342" s="95"/>
      <c r="S342" s="95"/>
      <c r="T342" s="95"/>
    </row>
    <row r="343" spans="1:20" ht="15.75">
      <c r="A343" s="80">
        <v>9</v>
      </c>
      <c r="B343" s="482" t="s">
        <v>169</v>
      </c>
      <c r="C343" s="481"/>
      <c r="D343" s="481"/>
      <c r="E343" s="481"/>
      <c r="F343" s="463"/>
      <c r="G343" s="99">
        <f>SUM($P$5:$P$330)</f>
        <v>20</v>
      </c>
      <c r="H343" s="95"/>
      <c r="I343" s="95"/>
      <c r="J343" s="95"/>
      <c r="K343" s="95"/>
      <c r="L343" s="95"/>
      <c r="M343" s="95"/>
      <c r="N343" s="95"/>
      <c r="O343" s="95"/>
      <c r="P343" s="95"/>
      <c r="Q343" s="95"/>
      <c r="R343" s="95"/>
      <c r="S343" s="95"/>
      <c r="T343" s="95"/>
    </row>
    <row r="344" spans="1:20" ht="15.75">
      <c r="A344" s="80">
        <v>10</v>
      </c>
      <c r="B344" s="482" t="s">
        <v>170</v>
      </c>
      <c r="C344" s="481"/>
      <c r="D344" s="481"/>
      <c r="E344" s="481"/>
      <c r="F344" s="463"/>
      <c r="G344" s="99">
        <f>SUM($Q$5:$Q$330)</f>
        <v>0</v>
      </c>
      <c r="H344" s="95"/>
      <c r="I344" s="95"/>
      <c r="J344" s="95"/>
      <c r="K344" s="95"/>
      <c r="L344" s="95"/>
      <c r="M344" s="95"/>
      <c r="N344" s="95"/>
      <c r="O344" s="95"/>
      <c r="P344" s="95"/>
      <c r="Q344" s="95"/>
      <c r="R344" s="95"/>
      <c r="S344" s="95"/>
      <c r="T344" s="95"/>
    </row>
    <row r="345" spans="1:20" ht="15.75">
      <c r="A345" s="80">
        <v>11</v>
      </c>
      <c r="B345" s="482" t="s">
        <v>180</v>
      </c>
      <c r="C345" s="481"/>
      <c r="D345" s="481"/>
      <c r="E345" s="481"/>
      <c r="F345" s="463"/>
      <c r="G345" s="99">
        <f>SUM($R$5:$R$330)</f>
        <v>0</v>
      </c>
      <c r="H345" s="95"/>
      <c r="I345" s="95"/>
      <c r="J345" s="95"/>
      <c r="K345" s="95"/>
      <c r="L345" s="95"/>
      <c r="M345" s="95"/>
      <c r="N345" s="95"/>
      <c r="O345" s="95"/>
      <c r="P345" s="95"/>
      <c r="Q345" s="95"/>
      <c r="R345" s="95"/>
      <c r="S345" s="95"/>
      <c r="T345" s="95"/>
    </row>
    <row r="346" spans="1:20" ht="15.75">
      <c r="A346" s="80">
        <v>12</v>
      </c>
      <c r="B346" s="482" t="s">
        <v>181</v>
      </c>
      <c r="C346" s="481"/>
      <c r="D346" s="481"/>
      <c r="E346" s="481"/>
      <c r="F346" s="463"/>
      <c r="G346" s="99">
        <f>SUM($S$5:$S$330)</f>
        <v>0</v>
      </c>
      <c r="H346" s="95"/>
      <c r="I346" s="95"/>
      <c r="J346" s="95"/>
      <c r="K346" s="95"/>
      <c r="L346" s="95"/>
      <c r="M346" s="95"/>
      <c r="N346" s="95"/>
      <c r="O346" s="95"/>
      <c r="P346" s="95"/>
      <c r="Q346" s="95"/>
      <c r="R346" s="95"/>
      <c r="S346" s="95"/>
      <c r="T346" s="95"/>
    </row>
    <row r="347" spans="1:20" ht="15.75">
      <c r="A347" s="80">
        <v>13</v>
      </c>
      <c r="B347" s="482" t="s">
        <v>182</v>
      </c>
      <c r="C347" s="481"/>
      <c r="D347" s="481"/>
      <c r="E347" s="481"/>
      <c r="F347" s="463"/>
      <c r="G347" s="99">
        <f>SUM($T$5:$T$330)</f>
        <v>0</v>
      </c>
      <c r="H347" s="95"/>
      <c r="I347" s="95"/>
      <c r="J347" s="95"/>
      <c r="K347" s="95"/>
      <c r="L347" s="95"/>
      <c r="M347" s="95"/>
      <c r="N347" s="95"/>
      <c r="O347" s="95"/>
      <c r="P347" s="95"/>
      <c r="Q347" s="95"/>
      <c r="R347" s="95"/>
      <c r="S347" s="95"/>
      <c r="T347" s="95"/>
    </row>
    <row r="348" spans="1:20">
      <c r="A348" s="92"/>
      <c r="B348" s="93"/>
      <c r="C348" s="93"/>
      <c r="D348" s="93"/>
      <c r="E348" s="93"/>
      <c r="F348" s="93"/>
      <c r="G348" s="94"/>
      <c r="H348" s="100"/>
      <c r="I348" s="100"/>
      <c r="J348" s="100"/>
      <c r="K348" s="100"/>
      <c r="L348" s="100"/>
      <c r="M348" s="100"/>
      <c r="N348" s="100"/>
      <c r="O348" s="100"/>
      <c r="P348" s="100"/>
      <c r="Q348" s="100"/>
      <c r="R348" s="100"/>
      <c r="S348" s="100"/>
      <c r="T348" s="100"/>
    </row>
    <row r="349" spans="1:20">
      <c r="A349" s="92"/>
      <c r="B349" s="93"/>
      <c r="C349" s="93"/>
      <c r="D349" s="93"/>
      <c r="E349" s="93"/>
      <c r="F349" s="93"/>
      <c r="G349" s="93"/>
      <c r="H349" s="100"/>
      <c r="I349" s="100"/>
      <c r="J349" s="100"/>
      <c r="K349" s="100"/>
      <c r="L349" s="100"/>
      <c r="M349" s="100"/>
      <c r="N349" s="100"/>
      <c r="O349" s="100"/>
      <c r="P349" s="100"/>
      <c r="Q349" s="100"/>
      <c r="R349" s="100"/>
      <c r="S349" s="100"/>
      <c r="T349" s="100"/>
    </row>
    <row r="350" spans="1:20">
      <c r="A350" s="109" t="s">
        <v>1610</v>
      </c>
      <c r="C350" s="93"/>
      <c r="D350" s="93"/>
      <c r="E350" s="93"/>
      <c r="F350" s="93"/>
      <c r="G350" s="93"/>
      <c r="H350" s="100"/>
      <c r="I350" s="100"/>
      <c r="J350" s="100"/>
      <c r="K350" s="100"/>
      <c r="L350" s="100"/>
      <c r="M350" s="100"/>
      <c r="N350" s="100"/>
      <c r="O350" s="100"/>
      <c r="P350" s="100"/>
      <c r="Q350" s="100"/>
      <c r="R350" s="100"/>
      <c r="S350" s="100"/>
      <c r="T350" s="100"/>
    </row>
    <row r="351" spans="1:20">
      <c r="A351" s="109" t="s">
        <v>1611</v>
      </c>
      <c r="G351" s="93"/>
      <c r="H351" s="100"/>
      <c r="I351" s="100"/>
      <c r="J351" s="100"/>
      <c r="K351" s="100"/>
      <c r="L351" s="100"/>
      <c r="M351" s="100"/>
      <c r="N351" s="100"/>
      <c r="O351" s="100"/>
      <c r="P351" s="100"/>
      <c r="Q351" s="100"/>
      <c r="R351" s="100"/>
      <c r="S351" s="100"/>
      <c r="T351" s="100"/>
    </row>
    <row r="352" spans="1:20">
      <c r="A352" s="109" t="s">
        <v>299</v>
      </c>
      <c r="C352" s="93"/>
      <c r="D352" s="93"/>
      <c r="E352" s="93"/>
      <c r="F352" s="93"/>
      <c r="G352" s="93"/>
      <c r="H352" s="100"/>
      <c r="I352" s="100"/>
      <c r="J352" s="100"/>
      <c r="K352" s="100"/>
      <c r="L352" s="100"/>
      <c r="M352" s="100"/>
      <c r="N352" s="100"/>
      <c r="O352" s="100"/>
      <c r="P352" s="100"/>
      <c r="Q352" s="100"/>
      <c r="R352" s="100"/>
      <c r="S352" s="100"/>
      <c r="T352" s="100"/>
    </row>
    <row r="353" spans="1:20">
      <c r="A353" s="92"/>
      <c r="B353" s="93"/>
      <c r="C353" s="93"/>
      <c r="D353" s="93"/>
      <c r="E353" s="93"/>
      <c r="F353" s="93"/>
      <c r="G353" s="93"/>
      <c r="H353" s="100"/>
      <c r="I353" s="100"/>
      <c r="J353" s="100"/>
      <c r="K353" s="100"/>
      <c r="L353" s="100"/>
      <c r="M353" s="100"/>
      <c r="N353" s="100"/>
      <c r="O353" s="100"/>
      <c r="P353" s="100"/>
      <c r="Q353" s="100"/>
      <c r="R353" s="100"/>
      <c r="S353" s="100"/>
      <c r="T353" s="100"/>
    </row>
    <row r="354" spans="1:20">
      <c r="A354" s="92"/>
      <c r="B354" s="93"/>
      <c r="C354" s="93"/>
      <c r="D354" s="93"/>
      <c r="E354" s="93"/>
      <c r="F354" s="93"/>
      <c r="G354" s="93"/>
      <c r="H354" s="100"/>
      <c r="I354" s="100"/>
      <c r="J354" s="100"/>
      <c r="K354" s="100"/>
      <c r="L354" s="100"/>
      <c r="M354" s="100"/>
      <c r="N354" s="100"/>
      <c r="O354" s="100"/>
      <c r="P354" s="100"/>
      <c r="Q354" s="100"/>
      <c r="R354" s="100"/>
      <c r="S354" s="100"/>
      <c r="T354" s="100"/>
    </row>
    <row r="355" spans="1:20">
      <c r="A355" s="88"/>
      <c r="C355" s="100"/>
      <c r="D355" s="101"/>
      <c r="H355" s="100"/>
      <c r="I355" s="100"/>
      <c r="J355" s="100"/>
      <c r="K355" s="100"/>
      <c r="L355" s="100"/>
      <c r="M355" s="100"/>
      <c r="N355" s="100"/>
      <c r="O355" s="100"/>
      <c r="P355" s="100"/>
      <c r="Q355" s="100"/>
      <c r="R355" s="100"/>
      <c r="S355" s="100"/>
      <c r="T355" s="100"/>
    </row>
    <row r="356" spans="1:20">
      <c r="A356" s="88"/>
      <c r="C356" s="100"/>
      <c r="D356" s="101"/>
      <c r="H356" s="100"/>
      <c r="I356" s="100"/>
      <c r="J356" s="100"/>
      <c r="K356" s="100"/>
      <c r="L356" s="100"/>
      <c r="M356" s="100"/>
      <c r="N356" s="100"/>
      <c r="O356" s="100"/>
      <c r="P356" s="100"/>
      <c r="Q356" s="100"/>
      <c r="R356" s="100"/>
      <c r="S356" s="100"/>
      <c r="T356" s="100"/>
    </row>
    <row r="357" spans="1:20">
      <c r="A357" s="88"/>
      <c r="C357" s="100"/>
      <c r="D357" s="101"/>
      <c r="H357" s="100"/>
      <c r="I357" s="100"/>
      <c r="J357" s="100"/>
      <c r="K357" s="100"/>
      <c r="L357" s="100"/>
      <c r="M357" s="100"/>
      <c r="N357" s="100"/>
      <c r="O357" s="100"/>
      <c r="P357" s="100"/>
      <c r="Q357" s="100"/>
      <c r="R357" s="100"/>
      <c r="S357" s="100"/>
      <c r="T357" s="100"/>
    </row>
    <row r="358" spans="1:20">
      <c r="A358" s="88"/>
      <c r="C358" s="100"/>
      <c r="D358" s="101"/>
      <c r="H358" s="100"/>
      <c r="I358" s="100"/>
      <c r="J358" s="100"/>
      <c r="K358" s="100"/>
      <c r="L358" s="100"/>
      <c r="M358" s="100"/>
      <c r="N358" s="100"/>
      <c r="O358" s="100"/>
      <c r="P358" s="100"/>
      <c r="Q358" s="100"/>
      <c r="R358" s="100"/>
      <c r="S358" s="100"/>
      <c r="T358" s="100"/>
    </row>
    <row r="359" spans="1:20">
      <c r="A359" s="88"/>
      <c r="C359" s="100"/>
      <c r="D359" s="101"/>
      <c r="H359" s="100"/>
      <c r="I359" s="100"/>
      <c r="J359" s="100"/>
      <c r="K359" s="100"/>
      <c r="L359" s="100"/>
      <c r="M359" s="100"/>
      <c r="N359" s="100"/>
      <c r="O359" s="100"/>
      <c r="P359" s="100"/>
      <c r="Q359" s="100"/>
      <c r="R359" s="100"/>
      <c r="S359" s="100"/>
      <c r="T359" s="100"/>
    </row>
    <row r="360" spans="1:20">
      <c r="A360" s="88"/>
      <c r="C360" s="100"/>
      <c r="D360" s="101"/>
      <c r="H360" s="100"/>
      <c r="I360" s="100"/>
      <c r="J360" s="100"/>
      <c r="K360" s="100"/>
      <c r="L360" s="100"/>
      <c r="M360" s="100"/>
      <c r="N360" s="100"/>
      <c r="O360" s="100"/>
      <c r="P360" s="100"/>
      <c r="Q360" s="100"/>
      <c r="R360" s="100"/>
      <c r="S360" s="100"/>
      <c r="T360" s="100"/>
    </row>
    <row r="361" spans="1:20">
      <c r="A361" s="88"/>
      <c r="C361" s="100"/>
      <c r="D361" s="101"/>
      <c r="H361" s="100"/>
      <c r="I361" s="100"/>
      <c r="J361" s="100"/>
      <c r="K361" s="100"/>
      <c r="L361" s="100"/>
      <c r="M361" s="100"/>
      <c r="N361" s="100"/>
      <c r="O361" s="100"/>
      <c r="P361" s="100"/>
      <c r="Q361" s="100"/>
      <c r="R361" s="100"/>
      <c r="S361" s="100"/>
      <c r="T361" s="100"/>
    </row>
    <row r="362" spans="1:20">
      <c r="A362" s="88"/>
      <c r="C362" s="100"/>
      <c r="D362" s="101"/>
      <c r="H362" s="100"/>
      <c r="I362" s="100"/>
      <c r="J362" s="100"/>
      <c r="K362" s="100"/>
      <c r="L362" s="100"/>
      <c r="M362" s="100"/>
      <c r="N362" s="100"/>
      <c r="O362" s="100"/>
      <c r="P362" s="100"/>
      <c r="Q362" s="100"/>
      <c r="R362" s="100"/>
      <c r="S362" s="100"/>
      <c r="T362" s="100"/>
    </row>
    <row r="363" spans="1:20">
      <c r="A363" s="88"/>
      <c r="C363" s="100"/>
      <c r="D363" s="101"/>
      <c r="H363" s="100"/>
      <c r="I363" s="100"/>
      <c r="J363" s="100"/>
      <c r="K363" s="100"/>
      <c r="L363" s="100"/>
      <c r="M363" s="100"/>
      <c r="N363" s="100"/>
      <c r="O363" s="100"/>
      <c r="P363" s="100"/>
      <c r="Q363" s="100"/>
      <c r="R363" s="100"/>
      <c r="S363" s="100"/>
      <c r="T363" s="100"/>
    </row>
    <row r="364" spans="1:20">
      <c r="A364" s="88"/>
      <c r="C364" s="100"/>
      <c r="D364" s="101"/>
      <c r="H364" s="100"/>
      <c r="I364" s="100"/>
      <c r="J364" s="100"/>
      <c r="K364" s="100"/>
      <c r="L364" s="100"/>
      <c r="M364" s="100"/>
      <c r="N364" s="100"/>
      <c r="O364" s="100"/>
      <c r="P364" s="100"/>
      <c r="Q364" s="100"/>
      <c r="R364" s="100"/>
      <c r="S364" s="100"/>
      <c r="T364" s="100"/>
    </row>
    <row r="365" spans="1:20">
      <c r="A365" s="88"/>
      <c r="C365" s="100"/>
      <c r="D365" s="101"/>
      <c r="H365" s="100"/>
      <c r="I365" s="100"/>
      <c r="J365" s="100"/>
      <c r="K365" s="100"/>
      <c r="L365" s="100"/>
      <c r="M365" s="100"/>
      <c r="N365" s="100"/>
      <c r="O365" s="100"/>
      <c r="P365" s="100"/>
      <c r="Q365" s="100"/>
      <c r="R365" s="100"/>
      <c r="S365" s="100"/>
      <c r="T365" s="100"/>
    </row>
    <row r="366" spans="1:20">
      <c r="A366" s="88"/>
      <c r="C366" s="100"/>
      <c r="D366" s="101"/>
      <c r="H366" s="100"/>
      <c r="I366" s="100"/>
      <c r="J366" s="100"/>
      <c r="K366" s="100"/>
      <c r="L366" s="100"/>
      <c r="M366" s="100"/>
      <c r="N366" s="100"/>
      <c r="O366" s="100"/>
      <c r="P366" s="100"/>
      <c r="Q366" s="100"/>
      <c r="R366" s="100"/>
      <c r="S366" s="100"/>
      <c r="T366" s="100"/>
    </row>
    <row r="367" spans="1:20">
      <c r="A367" s="88"/>
      <c r="C367" s="100"/>
      <c r="D367" s="101"/>
      <c r="H367" s="100"/>
      <c r="I367" s="100"/>
      <c r="J367" s="100"/>
      <c r="K367" s="100"/>
      <c r="L367" s="100"/>
      <c r="M367" s="100"/>
      <c r="N367" s="100"/>
      <c r="O367" s="100"/>
      <c r="P367" s="100"/>
      <c r="Q367" s="100"/>
      <c r="R367" s="100"/>
      <c r="S367" s="100"/>
      <c r="T367" s="100"/>
    </row>
    <row r="368" spans="1:20">
      <c r="A368" s="88"/>
      <c r="C368" s="100"/>
      <c r="D368" s="101"/>
      <c r="H368" s="100"/>
      <c r="I368" s="100"/>
      <c r="J368" s="100"/>
      <c r="K368" s="100"/>
      <c r="L368" s="100"/>
      <c r="M368" s="100"/>
      <c r="N368" s="100"/>
      <c r="O368" s="100"/>
      <c r="P368" s="100"/>
      <c r="Q368" s="100"/>
      <c r="R368" s="100"/>
      <c r="S368" s="100"/>
      <c r="T368" s="100"/>
    </row>
    <row r="369" spans="1:20">
      <c r="A369" s="88"/>
      <c r="C369" s="100"/>
      <c r="D369" s="101"/>
      <c r="H369" s="100"/>
      <c r="I369" s="100"/>
      <c r="J369" s="100"/>
      <c r="K369" s="100"/>
      <c r="L369" s="100"/>
      <c r="M369" s="100"/>
      <c r="N369" s="100"/>
      <c r="O369" s="100"/>
      <c r="P369" s="100"/>
      <c r="Q369" s="100"/>
      <c r="R369" s="100"/>
      <c r="S369" s="100"/>
      <c r="T369" s="100"/>
    </row>
    <row r="370" spans="1:20">
      <c r="A370" s="88"/>
      <c r="C370" s="100"/>
      <c r="D370" s="101"/>
      <c r="H370" s="100"/>
      <c r="I370" s="100"/>
      <c r="J370" s="100"/>
      <c r="K370" s="100"/>
      <c r="L370" s="100"/>
      <c r="M370" s="100"/>
      <c r="N370" s="100"/>
      <c r="O370" s="100"/>
      <c r="P370" s="100"/>
      <c r="Q370" s="100"/>
      <c r="R370" s="100"/>
      <c r="S370" s="100"/>
      <c r="T370" s="100"/>
    </row>
    <row r="371" spans="1:20">
      <c r="A371" s="88"/>
      <c r="C371" s="100"/>
      <c r="D371" s="101"/>
      <c r="H371" s="100"/>
      <c r="I371" s="100"/>
      <c r="J371" s="100"/>
      <c r="K371" s="100"/>
      <c r="L371" s="100"/>
      <c r="M371" s="100"/>
      <c r="N371" s="100"/>
      <c r="O371" s="100"/>
      <c r="P371" s="100"/>
      <c r="Q371" s="100"/>
      <c r="R371" s="100"/>
      <c r="S371" s="100"/>
      <c r="T371" s="100"/>
    </row>
    <row r="372" spans="1:20">
      <c r="A372" s="88"/>
      <c r="C372" s="100"/>
      <c r="D372" s="101"/>
      <c r="H372" s="100"/>
      <c r="I372" s="100"/>
      <c r="J372" s="100"/>
      <c r="K372" s="100"/>
      <c r="L372" s="100"/>
      <c r="M372" s="100"/>
      <c r="N372" s="100"/>
      <c r="O372" s="100"/>
      <c r="P372" s="100"/>
      <c r="Q372" s="100"/>
      <c r="R372" s="100"/>
      <c r="S372" s="100"/>
      <c r="T372" s="100"/>
    </row>
    <row r="373" spans="1:20">
      <c r="A373" s="88"/>
      <c r="C373" s="100"/>
      <c r="D373" s="101"/>
      <c r="H373" s="100"/>
      <c r="I373" s="100"/>
      <c r="J373" s="100"/>
      <c r="K373" s="100"/>
      <c r="L373" s="100"/>
      <c r="M373" s="100"/>
      <c r="N373" s="100"/>
      <c r="O373" s="100"/>
      <c r="P373" s="100"/>
      <c r="Q373" s="100"/>
      <c r="R373" s="100"/>
      <c r="S373" s="100"/>
      <c r="T373" s="100"/>
    </row>
    <row r="374" spans="1:20">
      <c r="A374" s="88"/>
      <c r="C374" s="100"/>
      <c r="D374" s="101"/>
      <c r="H374" s="100"/>
      <c r="I374" s="100"/>
      <c r="J374" s="100"/>
      <c r="K374" s="100"/>
      <c r="L374" s="100"/>
      <c r="M374" s="100"/>
      <c r="N374" s="100"/>
      <c r="O374" s="100"/>
      <c r="P374" s="100"/>
      <c r="Q374" s="100"/>
      <c r="R374" s="100"/>
      <c r="S374" s="100"/>
      <c r="T374" s="100"/>
    </row>
    <row r="375" spans="1:20">
      <c r="A375" s="88"/>
      <c r="C375" s="100"/>
      <c r="D375" s="101"/>
      <c r="H375" s="100"/>
      <c r="I375" s="100"/>
      <c r="J375" s="100"/>
      <c r="K375" s="100"/>
      <c r="L375" s="100"/>
      <c r="M375" s="100"/>
      <c r="N375" s="100"/>
      <c r="O375" s="100"/>
      <c r="P375" s="100"/>
      <c r="Q375" s="100"/>
      <c r="R375" s="100"/>
      <c r="S375" s="100"/>
      <c r="T375" s="100"/>
    </row>
    <row r="376" spans="1:20">
      <c r="A376" s="88"/>
      <c r="C376" s="100"/>
      <c r="D376" s="101"/>
      <c r="H376" s="100"/>
      <c r="I376" s="100"/>
      <c r="J376" s="100"/>
      <c r="K376" s="100"/>
      <c r="L376" s="100"/>
      <c r="M376" s="100"/>
      <c r="N376" s="100"/>
      <c r="O376" s="100"/>
      <c r="P376" s="100"/>
      <c r="Q376" s="100"/>
      <c r="R376" s="100"/>
      <c r="S376" s="100"/>
      <c r="T376" s="100"/>
    </row>
    <row r="377" spans="1:20">
      <c r="A377" s="88"/>
      <c r="C377" s="100"/>
      <c r="D377" s="101"/>
      <c r="H377" s="100"/>
      <c r="I377" s="100"/>
      <c r="J377" s="100"/>
      <c r="K377" s="100"/>
      <c r="L377" s="100"/>
      <c r="M377" s="100"/>
      <c r="N377" s="100"/>
      <c r="O377" s="100"/>
      <c r="P377" s="100"/>
      <c r="Q377" s="100"/>
      <c r="R377" s="100"/>
      <c r="S377" s="100"/>
      <c r="T377" s="100"/>
    </row>
    <row r="378" spans="1:20">
      <c r="A378" s="88"/>
      <c r="C378" s="100"/>
      <c r="D378" s="101"/>
      <c r="H378" s="100"/>
      <c r="I378" s="100"/>
      <c r="J378" s="100"/>
      <c r="K378" s="100"/>
      <c r="L378" s="100"/>
      <c r="M378" s="100"/>
      <c r="N378" s="100"/>
      <c r="O378" s="100"/>
      <c r="P378" s="100"/>
      <c r="Q378" s="100"/>
      <c r="R378" s="100"/>
      <c r="S378" s="100"/>
      <c r="T378" s="100"/>
    </row>
    <row r="379" spans="1:20">
      <c r="A379" s="88"/>
      <c r="C379" s="100"/>
      <c r="D379" s="101"/>
      <c r="H379" s="100"/>
      <c r="I379" s="100"/>
      <c r="J379" s="100"/>
      <c r="K379" s="100"/>
      <c r="L379" s="100"/>
      <c r="M379" s="100"/>
      <c r="N379" s="100"/>
      <c r="O379" s="100"/>
      <c r="P379" s="100"/>
      <c r="Q379" s="100"/>
      <c r="R379" s="100"/>
      <c r="S379" s="100"/>
      <c r="T379" s="100"/>
    </row>
    <row r="380" spans="1:20">
      <c r="A380" s="88"/>
      <c r="C380" s="100"/>
      <c r="D380" s="101"/>
      <c r="H380" s="100"/>
      <c r="I380" s="100"/>
      <c r="J380" s="100"/>
      <c r="K380" s="100"/>
      <c r="L380" s="100"/>
      <c r="M380" s="100"/>
      <c r="N380" s="100"/>
      <c r="O380" s="100"/>
      <c r="P380" s="100"/>
      <c r="Q380" s="100"/>
      <c r="R380" s="100"/>
      <c r="S380" s="100"/>
      <c r="T380" s="100"/>
    </row>
    <row r="381" spans="1:20">
      <c r="A381" s="88"/>
      <c r="C381" s="100"/>
      <c r="D381" s="101"/>
      <c r="H381" s="100"/>
      <c r="I381" s="100"/>
      <c r="J381" s="100"/>
      <c r="K381" s="100"/>
      <c r="L381" s="100"/>
      <c r="M381" s="100"/>
      <c r="N381" s="100"/>
      <c r="O381" s="100"/>
      <c r="P381" s="100"/>
      <c r="Q381" s="100"/>
      <c r="R381" s="100"/>
      <c r="S381" s="100"/>
      <c r="T381" s="100"/>
    </row>
    <row r="382" spans="1:20">
      <c r="A382" s="88"/>
      <c r="C382" s="100"/>
      <c r="D382" s="101"/>
      <c r="H382" s="100"/>
      <c r="I382" s="100"/>
      <c r="J382" s="100"/>
      <c r="K382" s="100"/>
      <c r="L382" s="100"/>
      <c r="M382" s="100"/>
      <c r="N382" s="100"/>
      <c r="O382" s="100"/>
      <c r="P382" s="100"/>
      <c r="Q382" s="100"/>
      <c r="R382" s="100"/>
      <c r="S382" s="100"/>
      <c r="T382" s="100"/>
    </row>
    <row r="383" spans="1:20">
      <c r="A383" s="88"/>
      <c r="C383" s="100"/>
      <c r="D383" s="101"/>
      <c r="H383" s="100"/>
      <c r="I383" s="100"/>
      <c r="J383" s="100"/>
      <c r="K383" s="100"/>
      <c r="L383" s="100"/>
      <c r="M383" s="100"/>
      <c r="N383" s="100"/>
      <c r="O383" s="100"/>
      <c r="P383" s="100"/>
      <c r="Q383" s="100"/>
      <c r="R383" s="100"/>
      <c r="S383" s="100"/>
      <c r="T383" s="100"/>
    </row>
    <row r="384" spans="1:20">
      <c r="A384" s="88"/>
      <c r="C384" s="100"/>
      <c r="D384" s="101"/>
      <c r="H384" s="100"/>
      <c r="I384" s="100"/>
      <c r="J384" s="100"/>
      <c r="K384" s="100"/>
      <c r="L384" s="100"/>
      <c r="M384" s="100"/>
      <c r="N384" s="100"/>
      <c r="O384" s="100"/>
      <c r="P384" s="100"/>
      <c r="Q384" s="100"/>
      <c r="R384" s="100"/>
      <c r="S384" s="100"/>
      <c r="T384" s="100"/>
    </row>
    <row r="385" spans="1:20">
      <c r="A385" s="88"/>
      <c r="C385" s="100"/>
      <c r="D385" s="101"/>
      <c r="H385" s="100"/>
      <c r="I385" s="100"/>
      <c r="J385" s="100"/>
      <c r="K385" s="100"/>
      <c r="L385" s="100"/>
      <c r="M385" s="100"/>
      <c r="N385" s="100"/>
      <c r="O385" s="100"/>
      <c r="P385" s="100"/>
      <c r="Q385" s="100"/>
      <c r="R385" s="100"/>
      <c r="S385" s="100"/>
      <c r="T385" s="100"/>
    </row>
    <row r="386" spans="1:20">
      <c r="A386" s="88"/>
      <c r="C386" s="100"/>
      <c r="D386" s="101"/>
      <c r="H386" s="100"/>
      <c r="I386" s="100"/>
      <c r="J386" s="100"/>
      <c r="K386" s="100"/>
      <c r="L386" s="100"/>
      <c r="M386" s="100"/>
      <c r="N386" s="100"/>
      <c r="O386" s="100"/>
      <c r="P386" s="100"/>
      <c r="Q386" s="100"/>
      <c r="R386" s="100"/>
      <c r="S386" s="100"/>
      <c r="T386" s="100"/>
    </row>
    <row r="387" spans="1:20">
      <c r="A387" s="88"/>
      <c r="C387" s="100"/>
      <c r="D387" s="101"/>
      <c r="H387" s="100"/>
      <c r="I387" s="100"/>
      <c r="J387" s="100"/>
      <c r="K387" s="100"/>
      <c r="L387" s="100"/>
      <c r="M387" s="100"/>
      <c r="N387" s="100"/>
      <c r="O387" s="100"/>
      <c r="P387" s="100"/>
      <c r="Q387" s="100"/>
      <c r="R387" s="100"/>
      <c r="S387" s="100"/>
      <c r="T387" s="100"/>
    </row>
    <row r="388" spans="1:20">
      <c r="A388" s="88"/>
      <c r="C388" s="100"/>
      <c r="D388" s="101"/>
      <c r="H388" s="100"/>
      <c r="I388" s="100"/>
      <c r="J388" s="100"/>
      <c r="K388" s="100"/>
      <c r="L388" s="100"/>
      <c r="M388" s="100"/>
      <c r="N388" s="100"/>
      <c r="O388" s="100"/>
      <c r="P388" s="100"/>
      <c r="Q388" s="100"/>
      <c r="R388" s="100"/>
      <c r="S388" s="100"/>
      <c r="T388" s="100"/>
    </row>
    <row r="389" spans="1:20">
      <c r="A389" s="88"/>
      <c r="C389" s="100"/>
      <c r="D389" s="101"/>
      <c r="H389" s="100"/>
      <c r="I389" s="100"/>
      <c r="J389" s="100"/>
      <c r="K389" s="100"/>
      <c r="L389" s="100"/>
      <c r="M389" s="100"/>
      <c r="N389" s="100"/>
      <c r="O389" s="100"/>
      <c r="P389" s="100"/>
      <c r="Q389" s="100"/>
      <c r="R389" s="100"/>
      <c r="S389" s="100"/>
      <c r="T389" s="100"/>
    </row>
    <row r="391" spans="1:20">
      <c r="A391" s="88"/>
    </row>
    <row r="392" spans="1:20">
      <c r="A392" s="88"/>
    </row>
    <row r="393" spans="1:20">
      <c r="A393" s="88"/>
    </row>
    <row r="394" spans="1:20">
      <c r="A394" s="88"/>
    </row>
    <row r="395" spans="1:20">
      <c r="A395" s="88"/>
    </row>
    <row r="396" spans="1:20">
      <c r="A396" s="88"/>
    </row>
    <row r="397" spans="1:20">
      <c r="A397" s="88"/>
    </row>
    <row r="398" spans="1:20">
      <c r="A398" s="88"/>
    </row>
    <row r="399" spans="1:20">
      <c r="A399" s="88"/>
    </row>
    <row r="400" spans="1:20">
      <c r="A400" s="88"/>
    </row>
    <row r="401" spans="1:1">
      <c r="A401" s="88"/>
    </row>
    <row r="402" spans="1:1">
      <c r="A402" s="88"/>
    </row>
    <row r="403" spans="1:1">
      <c r="A403" s="88"/>
    </row>
    <row r="404" spans="1:1">
      <c r="A404" s="88"/>
    </row>
    <row r="405" spans="1:1">
      <c r="A405" s="88"/>
    </row>
    <row r="406" spans="1:1">
      <c r="A406" s="88"/>
    </row>
    <row r="407" spans="1:1">
      <c r="A407" s="88"/>
    </row>
    <row r="408" spans="1:1">
      <c r="A408" s="88"/>
    </row>
    <row r="409" spans="1:1">
      <c r="A409" s="88"/>
    </row>
    <row r="410" spans="1:1">
      <c r="A410" s="88"/>
    </row>
    <row r="411" spans="1:1">
      <c r="A411" s="88"/>
    </row>
    <row r="412" spans="1:1">
      <c r="A412" s="88"/>
    </row>
    <row r="413" spans="1:1">
      <c r="A413" s="88"/>
    </row>
    <row r="414" spans="1:1">
      <c r="A414" s="88"/>
    </row>
    <row r="415" spans="1:1">
      <c r="A415" s="88"/>
    </row>
    <row r="416" spans="1:1">
      <c r="A416" s="88"/>
    </row>
    <row r="417" spans="1:1">
      <c r="A417" s="88"/>
    </row>
    <row r="418" spans="1:1">
      <c r="A418" s="88"/>
    </row>
    <row r="419" spans="1:1">
      <c r="A419" s="88"/>
    </row>
    <row r="420" spans="1:1">
      <c r="A420" s="88"/>
    </row>
    <row r="421" spans="1:1">
      <c r="A421" s="88"/>
    </row>
    <row r="422" spans="1:1">
      <c r="A422" s="88"/>
    </row>
    <row r="423" spans="1:1">
      <c r="A423" s="88"/>
    </row>
    <row r="424" spans="1:1">
      <c r="A424" s="88"/>
    </row>
    <row r="425" spans="1:1">
      <c r="A425" s="88"/>
    </row>
    <row r="426" spans="1:1">
      <c r="A426" s="88"/>
    </row>
    <row r="427" spans="1:1">
      <c r="A427" s="88"/>
    </row>
    <row r="428" spans="1:1">
      <c r="A428" s="88"/>
    </row>
    <row r="429" spans="1:1">
      <c r="A429" s="88"/>
    </row>
    <row r="430" spans="1:1">
      <c r="A430" s="88"/>
    </row>
    <row r="431" spans="1:1">
      <c r="A431" s="88"/>
    </row>
    <row r="432" spans="1:1">
      <c r="A432" s="88"/>
    </row>
    <row r="433" spans="1:1">
      <c r="A433" s="88"/>
    </row>
    <row r="434" spans="1:1">
      <c r="A434" s="88"/>
    </row>
    <row r="435" spans="1:1">
      <c r="A435" s="88"/>
    </row>
    <row r="436" spans="1:1">
      <c r="A436" s="88"/>
    </row>
    <row r="437" spans="1:1">
      <c r="A437" s="88"/>
    </row>
    <row r="438" spans="1:1">
      <c r="A438" s="88"/>
    </row>
    <row r="439" spans="1:1">
      <c r="A439" s="88"/>
    </row>
    <row r="440" spans="1:1">
      <c r="A440" s="88"/>
    </row>
    <row r="441" spans="1:1">
      <c r="A441" s="88"/>
    </row>
    <row r="442" spans="1:1">
      <c r="A442" s="88"/>
    </row>
    <row r="443" spans="1:1">
      <c r="A443" s="88"/>
    </row>
    <row r="444" spans="1:1">
      <c r="A444" s="88"/>
    </row>
    <row r="445" spans="1:1">
      <c r="A445" s="88"/>
    </row>
    <row r="446" spans="1:1">
      <c r="A446" s="88"/>
    </row>
    <row r="447" spans="1:1">
      <c r="A447" s="88"/>
    </row>
    <row r="448" spans="1:1">
      <c r="A448" s="88"/>
    </row>
    <row r="449" spans="1:1">
      <c r="A449" s="88"/>
    </row>
    <row r="450" spans="1:1">
      <c r="A450" s="88"/>
    </row>
    <row r="451" spans="1:1">
      <c r="A451" s="88"/>
    </row>
    <row r="452" spans="1:1">
      <c r="A452" s="88"/>
    </row>
    <row r="453" spans="1:1">
      <c r="A453" s="88"/>
    </row>
    <row r="454" spans="1:1">
      <c r="A454" s="88"/>
    </row>
    <row r="455" spans="1:1">
      <c r="A455" s="88"/>
    </row>
    <row r="456" spans="1:1">
      <c r="A456" s="88"/>
    </row>
    <row r="457" spans="1:1">
      <c r="A457" s="88"/>
    </row>
    <row r="458" spans="1:1">
      <c r="A458" s="88"/>
    </row>
    <row r="459" spans="1:1">
      <c r="A459" s="88"/>
    </row>
    <row r="460" spans="1:1">
      <c r="A460" s="88"/>
    </row>
    <row r="461" spans="1:1">
      <c r="A461" s="88"/>
    </row>
    <row r="462" spans="1:1">
      <c r="A462" s="88"/>
    </row>
    <row r="463" spans="1:1">
      <c r="A463" s="88"/>
    </row>
    <row r="464" spans="1:1">
      <c r="A464" s="88"/>
    </row>
    <row r="465" spans="1:1">
      <c r="A465" s="88"/>
    </row>
    <row r="466" spans="1:1">
      <c r="A466" s="88"/>
    </row>
    <row r="467" spans="1:1">
      <c r="A467" s="88"/>
    </row>
    <row r="468" spans="1:1">
      <c r="A468" s="88"/>
    </row>
    <row r="469" spans="1:1">
      <c r="A469" s="88"/>
    </row>
    <row r="470" spans="1:1">
      <c r="A470" s="88"/>
    </row>
    <row r="471" spans="1:1">
      <c r="A471" s="88"/>
    </row>
    <row r="472" spans="1:1">
      <c r="A472" s="88"/>
    </row>
    <row r="473" spans="1:1">
      <c r="A473" s="88"/>
    </row>
    <row r="474" spans="1:1">
      <c r="A474" s="88"/>
    </row>
    <row r="475" spans="1:1">
      <c r="A475" s="88"/>
    </row>
    <row r="476" spans="1:1">
      <c r="A476" s="88"/>
    </row>
    <row r="477" spans="1:1">
      <c r="A477" s="88"/>
    </row>
    <row r="478" spans="1:1">
      <c r="A478" s="88"/>
    </row>
    <row r="479" spans="1:1">
      <c r="A479" s="88"/>
    </row>
    <row r="480" spans="1:1">
      <c r="A480" s="88"/>
    </row>
    <row r="481" spans="1:1">
      <c r="A481" s="88"/>
    </row>
    <row r="482" spans="1:1">
      <c r="A482" s="88"/>
    </row>
    <row r="483" spans="1:1">
      <c r="A483" s="88"/>
    </row>
    <row r="484" spans="1:1">
      <c r="A484" s="88"/>
    </row>
    <row r="485" spans="1:1">
      <c r="A485" s="88"/>
    </row>
    <row r="486" spans="1:1">
      <c r="A486" s="88"/>
    </row>
    <row r="487" spans="1:1">
      <c r="A487" s="88"/>
    </row>
    <row r="488" spans="1:1">
      <c r="A488" s="88"/>
    </row>
    <row r="489" spans="1:1">
      <c r="A489" s="88"/>
    </row>
    <row r="490" spans="1:1">
      <c r="A490" s="88"/>
    </row>
    <row r="491" spans="1:1">
      <c r="A491" s="88"/>
    </row>
    <row r="492" spans="1:1">
      <c r="A492" s="88"/>
    </row>
    <row r="493" spans="1:1">
      <c r="A493" s="88"/>
    </row>
    <row r="494" spans="1:1">
      <c r="A494" s="88"/>
    </row>
    <row r="495" spans="1:1">
      <c r="A495" s="88"/>
    </row>
    <row r="496" spans="1:1">
      <c r="A496" s="88"/>
    </row>
    <row r="497" spans="1:1">
      <c r="A497" s="88"/>
    </row>
    <row r="498" spans="1:1">
      <c r="A498" s="88"/>
    </row>
    <row r="499" spans="1:1">
      <c r="A499" s="88"/>
    </row>
    <row r="500" spans="1:1">
      <c r="A500" s="88"/>
    </row>
    <row r="501" spans="1:1">
      <c r="A501" s="88"/>
    </row>
    <row r="502" spans="1:1">
      <c r="A502" s="88"/>
    </row>
    <row r="503" spans="1:1">
      <c r="A503" s="88"/>
    </row>
    <row r="504" spans="1:1">
      <c r="A504" s="88"/>
    </row>
    <row r="505" spans="1:1">
      <c r="A505" s="88"/>
    </row>
    <row r="506" spans="1:1">
      <c r="A506" s="88"/>
    </row>
    <row r="507" spans="1:1">
      <c r="A507" s="88"/>
    </row>
    <row r="508" spans="1:1">
      <c r="A508" s="88"/>
    </row>
    <row r="509" spans="1:1">
      <c r="A509" s="88"/>
    </row>
    <row r="510" spans="1:1">
      <c r="A510" s="88"/>
    </row>
    <row r="511" spans="1:1">
      <c r="A511" s="88"/>
    </row>
    <row r="512" spans="1:1">
      <c r="A512" s="88"/>
    </row>
    <row r="513" spans="1:1">
      <c r="A513" s="88"/>
    </row>
    <row r="514" spans="1:1">
      <c r="A514" s="88"/>
    </row>
    <row r="515" spans="1:1">
      <c r="A515" s="88"/>
    </row>
    <row r="516" spans="1:1">
      <c r="A516" s="88"/>
    </row>
    <row r="517" spans="1:1">
      <c r="A517" s="88"/>
    </row>
    <row r="518" spans="1:1">
      <c r="A518" s="88"/>
    </row>
    <row r="519" spans="1:1">
      <c r="A519" s="88"/>
    </row>
    <row r="520" spans="1:1">
      <c r="A520" s="88"/>
    </row>
    <row r="521" spans="1:1">
      <c r="A521" s="88"/>
    </row>
    <row r="522" spans="1:1">
      <c r="A522" s="88"/>
    </row>
    <row r="523" spans="1:1">
      <c r="A523" s="88"/>
    </row>
    <row r="524" spans="1:1">
      <c r="A524" s="88"/>
    </row>
    <row r="525" spans="1:1">
      <c r="A525" s="88"/>
    </row>
    <row r="526" spans="1:1">
      <c r="A526" s="88"/>
    </row>
    <row r="527" spans="1:1">
      <c r="A527" s="88"/>
    </row>
    <row r="528" spans="1:1">
      <c r="A528" s="88"/>
    </row>
    <row r="529" spans="1:1">
      <c r="A529" s="88"/>
    </row>
    <row r="530" spans="1:1">
      <c r="A530" s="88"/>
    </row>
    <row r="531" spans="1:1">
      <c r="A531" s="88"/>
    </row>
    <row r="532" spans="1:1">
      <c r="A532" s="88"/>
    </row>
    <row r="533" spans="1:1">
      <c r="A533" s="88"/>
    </row>
    <row r="534" spans="1:1">
      <c r="A534" s="88"/>
    </row>
    <row r="535" spans="1:1">
      <c r="A535" s="88"/>
    </row>
    <row r="536" spans="1:1">
      <c r="A536" s="88"/>
    </row>
    <row r="537" spans="1:1">
      <c r="A537" s="88"/>
    </row>
    <row r="538" spans="1:1">
      <c r="A538" s="88"/>
    </row>
    <row r="539" spans="1:1">
      <c r="A539" s="88"/>
    </row>
    <row r="540" spans="1:1">
      <c r="A540" s="88"/>
    </row>
    <row r="541" spans="1:1">
      <c r="A541" s="88"/>
    </row>
    <row r="542" spans="1:1">
      <c r="A542" s="88"/>
    </row>
    <row r="543" spans="1:1">
      <c r="A543" s="88"/>
    </row>
    <row r="544" spans="1:1">
      <c r="A544" s="88"/>
    </row>
    <row r="545" spans="1:1">
      <c r="A545" s="88"/>
    </row>
    <row r="546" spans="1:1">
      <c r="A546" s="88"/>
    </row>
    <row r="547" spans="1:1">
      <c r="A547" s="88"/>
    </row>
    <row r="548" spans="1:1">
      <c r="A548" s="88"/>
    </row>
    <row r="549" spans="1:1">
      <c r="A549" s="88"/>
    </row>
    <row r="550" spans="1:1">
      <c r="A550" s="88"/>
    </row>
    <row r="551" spans="1:1">
      <c r="A551" s="88"/>
    </row>
    <row r="552" spans="1:1">
      <c r="A552" s="88"/>
    </row>
    <row r="553" spans="1:1">
      <c r="A553" s="88"/>
    </row>
    <row r="554" spans="1:1">
      <c r="A554" s="88"/>
    </row>
    <row r="555" spans="1:1">
      <c r="A555" s="88"/>
    </row>
    <row r="556" spans="1:1">
      <c r="A556" s="88"/>
    </row>
    <row r="557" spans="1:1">
      <c r="A557" s="88"/>
    </row>
    <row r="558" spans="1:1">
      <c r="A558" s="88"/>
    </row>
    <row r="559" spans="1:1">
      <c r="A559" s="88"/>
    </row>
    <row r="560" spans="1:1">
      <c r="A560" s="88"/>
    </row>
    <row r="561" spans="1:1">
      <c r="A561" s="88"/>
    </row>
    <row r="562" spans="1:1">
      <c r="A562" s="88"/>
    </row>
    <row r="563" spans="1:1">
      <c r="A563" s="88"/>
    </row>
    <row r="564" spans="1:1">
      <c r="A564" s="88"/>
    </row>
    <row r="565" spans="1:1">
      <c r="A565" s="88"/>
    </row>
    <row r="566" spans="1:1">
      <c r="A566" s="88"/>
    </row>
    <row r="567" spans="1:1">
      <c r="A567" s="88"/>
    </row>
    <row r="568" spans="1:1">
      <c r="A568" s="88"/>
    </row>
    <row r="569" spans="1:1">
      <c r="A569" s="88"/>
    </row>
    <row r="570" spans="1:1">
      <c r="A570" s="88"/>
    </row>
    <row r="571" spans="1:1">
      <c r="A571" s="88"/>
    </row>
    <row r="572" spans="1:1">
      <c r="A572" s="88"/>
    </row>
    <row r="573" spans="1:1">
      <c r="A573" s="88"/>
    </row>
    <row r="574" spans="1:1">
      <c r="A574" s="88"/>
    </row>
    <row r="575" spans="1:1">
      <c r="A575" s="88"/>
    </row>
    <row r="576" spans="1:1">
      <c r="A576" s="88"/>
    </row>
    <row r="577" spans="1:1">
      <c r="A577" s="88"/>
    </row>
    <row r="578" spans="1:1">
      <c r="A578" s="88"/>
    </row>
    <row r="579" spans="1:1">
      <c r="A579" s="88"/>
    </row>
    <row r="580" spans="1:1">
      <c r="A580" s="88"/>
    </row>
    <row r="581" spans="1:1">
      <c r="A581" s="88"/>
    </row>
    <row r="582" spans="1:1">
      <c r="A582" s="88"/>
    </row>
    <row r="583" spans="1:1">
      <c r="A583" s="88"/>
    </row>
    <row r="584" spans="1:1">
      <c r="A584" s="88"/>
    </row>
    <row r="585" spans="1:1">
      <c r="A585" s="88"/>
    </row>
    <row r="586" spans="1:1">
      <c r="A586" s="88"/>
    </row>
    <row r="587" spans="1:1">
      <c r="A587" s="88"/>
    </row>
    <row r="588" spans="1:1">
      <c r="A588" s="88"/>
    </row>
    <row r="589" spans="1:1">
      <c r="A589" s="88"/>
    </row>
    <row r="590" spans="1:1">
      <c r="A590" s="88"/>
    </row>
    <row r="591" spans="1:1">
      <c r="A591" s="88"/>
    </row>
    <row r="592" spans="1:1">
      <c r="A592" s="88"/>
    </row>
    <row r="593" spans="1:1">
      <c r="A593" s="88"/>
    </row>
    <row r="594" spans="1:1">
      <c r="A594" s="88"/>
    </row>
    <row r="595" spans="1:1">
      <c r="A595" s="88"/>
    </row>
    <row r="596" spans="1:1">
      <c r="A596" s="88"/>
    </row>
    <row r="597" spans="1:1">
      <c r="A597" s="88"/>
    </row>
    <row r="598" spans="1:1">
      <c r="A598" s="88"/>
    </row>
    <row r="599" spans="1:1">
      <c r="A599" s="88"/>
    </row>
    <row r="600" spans="1:1">
      <c r="A600" s="88"/>
    </row>
    <row r="601" spans="1:1">
      <c r="A601" s="88"/>
    </row>
    <row r="602" spans="1:1">
      <c r="A602" s="88"/>
    </row>
    <row r="603" spans="1:1">
      <c r="A603" s="88"/>
    </row>
    <row r="604" spans="1:1">
      <c r="A604" s="88"/>
    </row>
    <row r="605" spans="1:1">
      <c r="A605" s="88"/>
    </row>
    <row r="606" spans="1:1">
      <c r="A606" s="88"/>
    </row>
    <row r="607" spans="1:1">
      <c r="A607" s="88"/>
    </row>
    <row r="608" spans="1:1">
      <c r="A608" s="88"/>
    </row>
    <row r="609" spans="1:1">
      <c r="A609" s="88"/>
    </row>
    <row r="610" spans="1:1">
      <c r="A610" s="88"/>
    </row>
    <row r="611" spans="1:1">
      <c r="A611" s="88"/>
    </row>
    <row r="612" spans="1:1">
      <c r="A612" s="88"/>
    </row>
    <row r="613" spans="1:1">
      <c r="A613" s="88"/>
    </row>
    <row r="614" spans="1:1">
      <c r="A614" s="88"/>
    </row>
    <row r="615" spans="1:1">
      <c r="A615" s="88"/>
    </row>
    <row r="616" spans="1:1">
      <c r="A616" s="88"/>
    </row>
    <row r="617" spans="1:1">
      <c r="A617" s="88"/>
    </row>
    <row r="618" spans="1:1">
      <c r="A618" s="88"/>
    </row>
    <row r="619" spans="1:1">
      <c r="A619" s="88"/>
    </row>
    <row r="620" spans="1:1">
      <c r="A620" s="88"/>
    </row>
    <row r="621" spans="1:1">
      <c r="A621" s="88"/>
    </row>
    <row r="622" spans="1:1">
      <c r="A622" s="88"/>
    </row>
    <row r="623" spans="1:1">
      <c r="A623" s="88"/>
    </row>
    <row r="624" spans="1:1">
      <c r="A624" s="88"/>
    </row>
    <row r="625" spans="1:1">
      <c r="A625" s="88"/>
    </row>
    <row r="626" spans="1:1">
      <c r="A626" s="88"/>
    </row>
    <row r="627" spans="1:1">
      <c r="A627" s="88"/>
    </row>
    <row r="628" spans="1:1">
      <c r="A628" s="88"/>
    </row>
    <row r="629" spans="1:1">
      <c r="A629" s="88"/>
    </row>
    <row r="630" spans="1:1">
      <c r="A630" s="88"/>
    </row>
    <row r="631" spans="1:1">
      <c r="A631" s="88"/>
    </row>
    <row r="632" spans="1:1">
      <c r="A632" s="88"/>
    </row>
    <row r="633" spans="1:1">
      <c r="A633" s="88"/>
    </row>
    <row r="634" spans="1:1">
      <c r="A634" s="88"/>
    </row>
    <row r="635" spans="1:1">
      <c r="A635" s="88"/>
    </row>
    <row r="636" spans="1:1">
      <c r="A636" s="88"/>
    </row>
    <row r="637" spans="1:1">
      <c r="A637" s="88"/>
    </row>
    <row r="638" spans="1:1">
      <c r="A638" s="88"/>
    </row>
    <row r="639" spans="1:1">
      <c r="A639" s="88"/>
    </row>
    <row r="640" spans="1:1">
      <c r="A640" s="88"/>
    </row>
    <row r="641" spans="1:1">
      <c r="A641" s="88"/>
    </row>
    <row r="642" spans="1:1">
      <c r="A642" s="88"/>
    </row>
    <row r="643" spans="1:1">
      <c r="A643" s="88"/>
    </row>
    <row r="644" spans="1:1">
      <c r="A644" s="88"/>
    </row>
    <row r="645" spans="1:1">
      <c r="A645" s="88"/>
    </row>
    <row r="646" spans="1:1">
      <c r="A646" s="88"/>
    </row>
    <row r="647" spans="1:1">
      <c r="A647" s="88"/>
    </row>
    <row r="648" spans="1:1">
      <c r="A648" s="88"/>
    </row>
    <row r="649" spans="1:1">
      <c r="A649" s="88"/>
    </row>
    <row r="650" spans="1:1">
      <c r="A650" s="88"/>
    </row>
    <row r="651" spans="1:1">
      <c r="A651" s="88"/>
    </row>
    <row r="652" spans="1:1">
      <c r="A652" s="88"/>
    </row>
    <row r="653" spans="1:1">
      <c r="A653" s="88"/>
    </row>
    <row r="654" spans="1:1">
      <c r="A654" s="88"/>
    </row>
    <row r="655" spans="1:1">
      <c r="A655" s="88"/>
    </row>
    <row r="656" spans="1:1">
      <c r="A656" s="88"/>
    </row>
    <row r="657" spans="1:1">
      <c r="A657" s="88"/>
    </row>
    <row r="658" spans="1:1">
      <c r="A658" s="88"/>
    </row>
    <row r="659" spans="1:1">
      <c r="A659" s="88"/>
    </row>
    <row r="660" spans="1:1">
      <c r="A660" s="88"/>
    </row>
    <row r="661" spans="1:1">
      <c r="A661" s="88"/>
    </row>
    <row r="662" spans="1:1">
      <c r="A662" s="88"/>
    </row>
    <row r="663" spans="1:1">
      <c r="A663" s="88"/>
    </row>
    <row r="664" spans="1:1">
      <c r="A664" s="88"/>
    </row>
    <row r="665" spans="1:1">
      <c r="A665" s="88"/>
    </row>
    <row r="666" spans="1:1">
      <c r="A666" s="88"/>
    </row>
    <row r="667" spans="1:1">
      <c r="A667" s="88"/>
    </row>
    <row r="668" spans="1:1">
      <c r="A668" s="88"/>
    </row>
    <row r="669" spans="1:1">
      <c r="A669" s="88"/>
    </row>
    <row r="670" spans="1:1">
      <c r="A670" s="88"/>
    </row>
    <row r="671" spans="1:1">
      <c r="A671" s="88"/>
    </row>
    <row r="672" spans="1:1">
      <c r="A672" s="88"/>
    </row>
    <row r="673" spans="1:1">
      <c r="A673" s="88"/>
    </row>
    <row r="674" spans="1:1">
      <c r="A674" s="88"/>
    </row>
    <row r="675" spans="1:1">
      <c r="A675" s="88"/>
    </row>
    <row r="676" spans="1:1">
      <c r="A676" s="88"/>
    </row>
    <row r="677" spans="1:1">
      <c r="A677" s="88"/>
    </row>
    <row r="678" spans="1:1">
      <c r="A678" s="88"/>
    </row>
    <row r="679" spans="1:1">
      <c r="A679" s="88"/>
    </row>
    <row r="680" spans="1:1">
      <c r="A680" s="88"/>
    </row>
    <row r="681" spans="1:1">
      <c r="A681" s="88"/>
    </row>
    <row r="682" spans="1:1">
      <c r="A682" s="88"/>
    </row>
    <row r="683" spans="1:1">
      <c r="A683" s="88"/>
    </row>
    <row r="684" spans="1:1">
      <c r="A684" s="88"/>
    </row>
    <row r="685" spans="1:1">
      <c r="A685" s="88"/>
    </row>
    <row r="686" spans="1:1">
      <c r="A686" s="88"/>
    </row>
    <row r="687" spans="1:1">
      <c r="A687" s="88"/>
    </row>
    <row r="688" spans="1:1">
      <c r="A688" s="88"/>
    </row>
    <row r="689" spans="1:1">
      <c r="A689" s="88"/>
    </row>
    <row r="690" spans="1:1">
      <c r="A690" s="88"/>
    </row>
    <row r="691" spans="1:1">
      <c r="A691" s="88"/>
    </row>
    <row r="692" spans="1:1">
      <c r="A692" s="88"/>
    </row>
    <row r="693" spans="1:1">
      <c r="A693" s="88"/>
    </row>
    <row r="694" spans="1:1">
      <c r="A694" s="88"/>
    </row>
    <row r="695" spans="1:1">
      <c r="A695" s="88"/>
    </row>
    <row r="696" spans="1:1">
      <c r="A696" s="88"/>
    </row>
    <row r="697" spans="1:1">
      <c r="A697" s="88"/>
    </row>
    <row r="698" spans="1:1">
      <c r="A698" s="88"/>
    </row>
    <row r="699" spans="1:1">
      <c r="A699" s="88"/>
    </row>
    <row r="700" spans="1:1">
      <c r="A700" s="88"/>
    </row>
    <row r="701" spans="1:1">
      <c r="A701" s="88"/>
    </row>
    <row r="702" spans="1:1">
      <c r="A702" s="88"/>
    </row>
    <row r="703" spans="1:1">
      <c r="A703" s="88"/>
    </row>
    <row r="704" spans="1:1">
      <c r="A704" s="88"/>
    </row>
    <row r="705" spans="1:1">
      <c r="A705" s="88"/>
    </row>
    <row r="706" spans="1:1">
      <c r="A706" s="88"/>
    </row>
    <row r="707" spans="1:1">
      <c r="A707" s="88"/>
    </row>
    <row r="708" spans="1:1">
      <c r="A708" s="88"/>
    </row>
    <row r="709" spans="1:1">
      <c r="A709" s="88"/>
    </row>
    <row r="710" spans="1:1">
      <c r="A710" s="88"/>
    </row>
    <row r="711" spans="1:1">
      <c r="A711" s="88"/>
    </row>
    <row r="712" spans="1:1">
      <c r="A712" s="88"/>
    </row>
    <row r="713" spans="1:1">
      <c r="A713" s="88"/>
    </row>
    <row r="714" spans="1:1">
      <c r="A714" s="88"/>
    </row>
    <row r="715" spans="1:1">
      <c r="A715" s="88"/>
    </row>
    <row r="716" spans="1:1">
      <c r="A716" s="88"/>
    </row>
    <row r="717" spans="1:1">
      <c r="A717" s="88"/>
    </row>
    <row r="718" spans="1:1">
      <c r="A718" s="88"/>
    </row>
    <row r="719" spans="1:1">
      <c r="A719" s="88"/>
    </row>
    <row r="720" spans="1:1">
      <c r="A720" s="88"/>
    </row>
    <row r="721" spans="1:1">
      <c r="A721" s="88"/>
    </row>
    <row r="722" spans="1:1">
      <c r="A722" s="88"/>
    </row>
    <row r="723" spans="1:1">
      <c r="A723" s="88"/>
    </row>
    <row r="724" spans="1:1">
      <c r="A724" s="88"/>
    </row>
    <row r="725" spans="1:1">
      <c r="A725" s="88"/>
    </row>
    <row r="726" spans="1:1">
      <c r="A726" s="88"/>
    </row>
    <row r="727" spans="1:1">
      <c r="A727" s="88"/>
    </row>
    <row r="728" spans="1:1">
      <c r="A728" s="88"/>
    </row>
    <row r="729" spans="1:1">
      <c r="A729" s="88"/>
    </row>
    <row r="730" spans="1:1">
      <c r="A730" s="88"/>
    </row>
    <row r="731" spans="1:1">
      <c r="A731" s="88"/>
    </row>
    <row r="732" spans="1:1">
      <c r="A732" s="88"/>
    </row>
    <row r="733" spans="1:1">
      <c r="A733" s="88"/>
    </row>
    <row r="734" spans="1:1">
      <c r="A734" s="88"/>
    </row>
    <row r="735" spans="1:1">
      <c r="A735" s="88"/>
    </row>
    <row r="736" spans="1:1">
      <c r="A736" s="88"/>
    </row>
    <row r="737" spans="1:1">
      <c r="A737" s="88"/>
    </row>
    <row r="738" spans="1:1">
      <c r="A738" s="88"/>
    </row>
    <row r="739" spans="1:1">
      <c r="A739" s="88"/>
    </row>
    <row r="740" spans="1:1">
      <c r="A740" s="88"/>
    </row>
    <row r="741" spans="1:1">
      <c r="A741" s="88"/>
    </row>
    <row r="742" spans="1:1">
      <c r="A742" s="88"/>
    </row>
    <row r="743" spans="1:1">
      <c r="A743" s="88"/>
    </row>
    <row r="744" spans="1:1">
      <c r="A744" s="88"/>
    </row>
    <row r="745" spans="1:1">
      <c r="A745" s="88"/>
    </row>
    <row r="746" spans="1:1">
      <c r="A746" s="88"/>
    </row>
    <row r="747" spans="1:1">
      <c r="A747" s="88"/>
    </row>
    <row r="748" spans="1:1">
      <c r="A748" s="88"/>
    </row>
    <row r="749" spans="1:1">
      <c r="A749" s="88"/>
    </row>
    <row r="750" spans="1:1">
      <c r="A750" s="88"/>
    </row>
    <row r="751" spans="1:1">
      <c r="A751" s="88"/>
    </row>
    <row r="752" spans="1:1">
      <c r="A752" s="88"/>
    </row>
    <row r="753" spans="1:1">
      <c r="A753" s="88"/>
    </row>
    <row r="754" spans="1:1">
      <c r="A754" s="88"/>
    </row>
    <row r="755" spans="1:1">
      <c r="A755" s="88"/>
    </row>
    <row r="756" spans="1:1">
      <c r="A756" s="88"/>
    </row>
    <row r="757" spans="1:1">
      <c r="A757" s="88"/>
    </row>
    <row r="758" spans="1:1">
      <c r="A758" s="88"/>
    </row>
    <row r="759" spans="1:1">
      <c r="A759" s="88"/>
    </row>
    <row r="760" spans="1:1">
      <c r="A760" s="88"/>
    </row>
    <row r="761" spans="1:1">
      <c r="A761" s="88"/>
    </row>
    <row r="762" spans="1:1">
      <c r="A762" s="88"/>
    </row>
    <row r="763" spans="1:1">
      <c r="A763" s="88"/>
    </row>
    <row r="764" spans="1:1">
      <c r="A764" s="88"/>
    </row>
    <row r="765" spans="1:1">
      <c r="A765" s="88"/>
    </row>
    <row r="766" spans="1:1">
      <c r="A766" s="88"/>
    </row>
    <row r="767" spans="1:1">
      <c r="A767" s="88"/>
    </row>
    <row r="768" spans="1:1">
      <c r="A768" s="88"/>
    </row>
    <row r="769" spans="1:1">
      <c r="A769" s="88"/>
    </row>
    <row r="770" spans="1:1">
      <c r="A770" s="88"/>
    </row>
    <row r="771" spans="1:1">
      <c r="A771" s="88"/>
    </row>
    <row r="772" spans="1:1">
      <c r="A772" s="88"/>
    </row>
    <row r="773" spans="1:1">
      <c r="A773" s="88"/>
    </row>
    <row r="774" spans="1:1">
      <c r="A774" s="88"/>
    </row>
    <row r="775" spans="1:1">
      <c r="A775" s="88"/>
    </row>
    <row r="776" spans="1:1">
      <c r="A776" s="88"/>
    </row>
    <row r="777" spans="1:1">
      <c r="A777" s="88"/>
    </row>
    <row r="778" spans="1:1">
      <c r="A778" s="88"/>
    </row>
    <row r="779" spans="1:1">
      <c r="A779" s="88"/>
    </row>
    <row r="780" spans="1:1">
      <c r="A780" s="88"/>
    </row>
    <row r="781" spans="1:1">
      <c r="A781" s="88"/>
    </row>
    <row r="782" spans="1:1">
      <c r="A782" s="88"/>
    </row>
    <row r="783" spans="1:1">
      <c r="A783" s="88"/>
    </row>
    <row r="784" spans="1:1">
      <c r="A784" s="88"/>
    </row>
    <row r="785" spans="1:1">
      <c r="A785" s="88"/>
    </row>
    <row r="786" spans="1:1">
      <c r="A786" s="88"/>
    </row>
    <row r="787" spans="1:1">
      <c r="A787" s="88"/>
    </row>
    <row r="788" spans="1:1">
      <c r="A788" s="88"/>
    </row>
    <row r="789" spans="1:1">
      <c r="A789" s="88"/>
    </row>
    <row r="790" spans="1:1">
      <c r="A790" s="88"/>
    </row>
    <row r="791" spans="1:1">
      <c r="A791" s="88"/>
    </row>
    <row r="792" spans="1:1">
      <c r="A792" s="88"/>
    </row>
    <row r="793" spans="1:1">
      <c r="A793" s="88"/>
    </row>
    <row r="794" spans="1:1">
      <c r="A794" s="88"/>
    </row>
    <row r="795" spans="1:1">
      <c r="A795" s="88"/>
    </row>
    <row r="796" spans="1:1">
      <c r="A796" s="88"/>
    </row>
    <row r="797" spans="1:1">
      <c r="A797" s="88"/>
    </row>
    <row r="798" spans="1:1">
      <c r="A798" s="88"/>
    </row>
    <row r="799" spans="1:1">
      <c r="A799" s="88"/>
    </row>
    <row r="800" spans="1:1">
      <c r="A800" s="88"/>
    </row>
    <row r="801" spans="1:1">
      <c r="A801" s="88"/>
    </row>
    <row r="802" spans="1:1">
      <c r="A802" s="88"/>
    </row>
    <row r="803" spans="1:1">
      <c r="A803" s="88"/>
    </row>
    <row r="804" spans="1:1">
      <c r="A804" s="88"/>
    </row>
    <row r="805" spans="1:1">
      <c r="A805" s="88"/>
    </row>
    <row r="806" spans="1:1">
      <c r="A806" s="88"/>
    </row>
    <row r="807" spans="1:1">
      <c r="A807" s="88"/>
    </row>
    <row r="808" spans="1:1">
      <c r="A808" s="88"/>
    </row>
    <row r="809" spans="1:1">
      <c r="A809" s="88"/>
    </row>
    <row r="810" spans="1:1">
      <c r="A810" s="88"/>
    </row>
    <row r="811" spans="1:1">
      <c r="A811" s="88"/>
    </row>
    <row r="812" spans="1:1">
      <c r="A812" s="88"/>
    </row>
    <row r="813" spans="1:1">
      <c r="A813" s="88"/>
    </row>
    <row r="814" spans="1:1">
      <c r="A814" s="88"/>
    </row>
    <row r="815" spans="1:1">
      <c r="A815" s="88"/>
    </row>
    <row r="816" spans="1:1">
      <c r="A816" s="88"/>
    </row>
    <row r="817" spans="1:1">
      <c r="A817" s="88"/>
    </row>
    <row r="818" spans="1:1">
      <c r="A818" s="88"/>
    </row>
    <row r="819" spans="1:1">
      <c r="A819" s="88"/>
    </row>
    <row r="820" spans="1:1">
      <c r="A820" s="88"/>
    </row>
    <row r="821" spans="1:1">
      <c r="A821" s="88"/>
    </row>
    <row r="822" spans="1:1">
      <c r="A822" s="88"/>
    </row>
    <row r="823" spans="1:1">
      <c r="A823" s="88"/>
    </row>
    <row r="824" spans="1:1">
      <c r="A824" s="88"/>
    </row>
    <row r="825" spans="1:1">
      <c r="A825" s="88"/>
    </row>
    <row r="826" spans="1:1">
      <c r="A826" s="88"/>
    </row>
    <row r="827" spans="1:1">
      <c r="A827" s="88"/>
    </row>
    <row r="828" spans="1:1">
      <c r="A828" s="88"/>
    </row>
    <row r="829" spans="1:1">
      <c r="A829" s="88"/>
    </row>
    <row r="830" spans="1:1">
      <c r="A830" s="88"/>
    </row>
    <row r="831" spans="1:1">
      <c r="A831" s="88"/>
    </row>
    <row r="832" spans="1:1">
      <c r="A832" s="88"/>
    </row>
    <row r="833" spans="1:1">
      <c r="A833" s="88"/>
    </row>
    <row r="834" spans="1:1">
      <c r="A834" s="88"/>
    </row>
    <row r="835" spans="1:1">
      <c r="A835" s="88"/>
    </row>
    <row r="836" spans="1:1">
      <c r="A836" s="88"/>
    </row>
    <row r="837" spans="1:1">
      <c r="A837" s="88"/>
    </row>
    <row r="838" spans="1:1">
      <c r="A838" s="88"/>
    </row>
    <row r="839" spans="1:1">
      <c r="A839" s="88"/>
    </row>
    <row r="840" spans="1:1">
      <c r="A840" s="88"/>
    </row>
    <row r="841" spans="1:1">
      <c r="A841" s="88"/>
    </row>
    <row r="842" spans="1:1">
      <c r="A842" s="88"/>
    </row>
    <row r="843" spans="1:1">
      <c r="A843" s="88"/>
    </row>
    <row r="844" spans="1:1">
      <c r="A844" s="88"/>
    </row>
    <row r="845" spans="1:1">
      <c r="A845" s="88"/>
    </row>
    <row r="846" spans="1:1">
      <c r="A846" s="88"/>
    </row>
    <row r="847" spans="1:1">
      <c r="A847" s="88"/>
    </row>
    <row r="848" spans="1:1">
      <c r="A848" s="88"/>
    </row>
    <row r="849" spans="1:1">
      <c r="A849" s="88"/>
    </row>
    <row r="850" spans="1:1">
      <c r="A850" s="88"/>
    </row>
    <row r="851" spans="1:1">
      <c r="A851" s="88"/>
    </row>
    <row r="852" spans="1:1">
      <c r="A852" s="88"/>
    </row>
    <row r="853" spans="1:1">
      <c r="A853" s="88"/>
    </row>
    <row r="854" spans="1:1">
      <c r="A854" s="88"/>
    </row>
    <row r="855" spans="1:1">
      <c r="A855" s="88"/>
    </row>
    <row r="856" spans="1:1">
      <c r="A856" s="88"/>
    </row>
    <row r="857" spans="1:1">
      <c r="A857" s="88"/>
    </row>
    <row r="858" spans="1:1">
      <c r="A858" s="88"/>
    </row>
    <row r="859" spans="1:1">
      <c r="A859" s="88"/>
    </row>
    <row r="860" spans="1:1">
      <c r="A860" s="88"/>
    </row>
    <row r="861" spans="1:1">
      <c r="A861" s="88"/>
    </row>
    <row r="862" spans="1:1">
      <c r="A862" s="88"/>
    </row>
    <row r="863" spans="1:1">
      <c r="A863" s="88"/>
    </row>
    <row r="864" spans="1:1">
      <c r="A864" s="88"/>
    </row>
    <row r="865" spans="1:1">
      <c r="A865" s="88"/>
    </row>
    <row r="866" spans="1:1">
      <c r="A866" s="88"/>
    </row>
    <row r="867" spans="1:1">
      <c r="A867" s="88"/>
    </row>
    <row r="868" spans="1:1">
      <c r="A868" s="88"/>
    </row>
    <row r="869" spans="1:1">
      <c r="A869" s="88"/>
    </row>
    <row r="870" spans="1:1">
      <c r="A870" s="88"/>
    </row>
    <row r="871" spans="1:1">
      <c r="A871" s="88"/>
    </row>
    <row r="872" spans="1:1">
      <c r="A872" s="88"/>
    </row>
    <row r="873" spans="1:1">
      <c r="A873" s="88"/>
    </row>
    <row r="874" spans="1:1">
      <c r="A874" s="88"/>
    </row>
    <row r="875" spans="1:1">
      <c r="A875" s="88"/>
    </row>
    <row r="876" spans="1:1">
      <c r="A876" s="88"/>
    </row>
    <row r="877" spans="1:1">
      <c r="A877" s="88"/>
    </row>
    <row r="878" spans="1:1">
      <c r="A878" s="88"/>
    </row>
    <row r="879" spans="1:1">
      <c r="A879" s="88"/>
    </row>
    <row r="880" spans="1:1">
      <c r="A880" s="88"/>
    </row>
    <row r="881" spans="1:1">
      <c r="A881" s="88"/>
    </row>
    <row r="882" spans="1:1">
      <c r="A882" s="88"/>
    </row>
    <row r="883" spans="1:1">
      <c r="A883" s="88"/>
    </row>
    <row r="884" spans="1:1">
      <c r="A884" s="88"/>
    </row>
    <row r="885" spans="1:1">
      <c r="A885" s="88"/>
    </row>
    <row r="886" spans="1:1">
      <c r="A886" s="88"/>
    </row>
    <row r="887" spans="1:1">
      <c r="A887" s="88"/>
    </row>
    <row r="888" spans="1:1">
      <c r="A888" s="88"/>
    </row>
    <row r="889" spans="1:1">
      <c r="A889" s="88"/>
    </row>
    <row r="890" spans="1:1">
      <c r="A890" s="88"/>
    </row>
    <row r="891" spans="1:1">
      <c r="A891" s="88"/>
    </row>
    <row r="892" spans="1:1">
      <c r="A892" s="88"/>
    </row>
    <row r="893" spans="1:1">
      <c r="A893" s="88"/>
    </row>
    <row r="894" spans="1:1">
      <c r="A894" s="88"/>
    </row>
    <row r="895" spans="1:1">
      <c r="A895" s="88"/>
    </row>
    <row r="896" spans="1:1">
      <c r="A896" s="88"/>
    </row>
    <row r="897" spans="1:1">
      <c r="A897" s="88"/>
    </row>
    <row r="898" spans="1:1">
      <c r="A898" s="88"/>
    </row>
    <row r="899" spans="1:1">
      <c r="A899" s="88"/>
    </row>
    <row r="900" spans="1:1">
      <c r="A900" s="88"/>
    </row>
    <row r="901" spans="1:1">
      <c r="A901" s="88"/>
    </row>
    <row r="902" spans="1:1">
      <c r="A902" s="88"/>
    </row>
    <row r="903" spans="1:1">
      <c r="A903" s="88"/>
    </row>
    <row r="904" spans="1:1">
      <c r="A904" s="88"/>
    </row>
    <row r="905" spans="1:1">
      <c r="A905" s="88"/>
    </row>
    <row r="906" spans="1:1">
      <c r="A906" s="88"/>
    </row>
    <row r="907" spans="1:1">
      <c r="A907" s="88"/>
    </row>
    <row r="908" spans="1:1">
      <c r="A908" s="88"/>
    </row>
    <row r="909" spans="1:1">
      <c r="A909" s="88"/>
    </row>
    <row r="910" spans="1:1">
      <c r="A910" s="88"/>
    </row>
    <row r="911" spans="1:1">
      <c r="A911" s="88"/>
    </row>
    <row r="912" spans="1:1">
      <c r="A912" s="88"/>
    </row>
    <row r="913" spans="1:1">
      <c r="A913" s="88"/>
    </row>
    <row r="914" spans="1:1">
      <c r="A914" s="88"/>
    </row>
    <row r="915" spans="1:1">
      <c r="A915" s="88"/>
    </row>
    <row r="916" spans="1:1">
      <c r="A916" s="88"/>
    </row>
    <row r="917" spans="1:1">
      <c r="A917" s="88"/>
    </row>
    <row r="918" spans="1:1">
      <c r="A918" s="88"/>
    </row>
    <row r="919" spans="1:1">
      <c r="A919" s="88"/>
    </row>
    <row r="920" spans="1:1">
      <c r="A920" s="88"/>
    </row>
    <row r="921" spans="1:1">
      <c r="A921" s="88"/>
    </row>
    <row r="922" spans="1:1">
      <c r="A922" s="88"/>
    </row>
    <row r="923" spans="1:1">
      <c r="A923" s="88"/>
    </row>
    <row r="924" spans="1:1">
      <c r="A924" s="88"/>
    </row>
    <row r="925" spans="1:1">
      <c r="A925" s="88"/>
    </row>
    <row r="926" spans="1:1">
      <c r="A926" s="88"/>
    </row>
    <row r="927" spans="1:1">
      <c r="A927" s="88"/>
    </row>
    <row r="928" spans="1:1">
      <c r="A928" s="88"/>
    </row>
    <row r="929" spans="1:1">
      <c r="A929" s="88"/>
    </row>
    <row r="930" spans="1:1">
      <c r="A930" s="88"/>
    </row>
    <row r="931" spans="1:1">
      <c r="A931" s="88"/>
    </row>
    <row r="932" spans="1:1">
      <c r="A932" s="88"/>
    </row>
    <row r="933" spans="1:1">
      <c r="A933" s="88"/>
    </row>
    <row r="934" spans="1:1">
      <c r="A934" s="88"/>
    </row>
    <row r="935" spans="1:1">
      <c r="A935" s="88"/>
    </row>
    <row r="936" spans="1:1">
      <c r="A936" s="88"/>
    </row>
    <row r="937" spans="1:1">
      <c r="A937" s="88"/>
    </row>
    <row r="938" spans="1:1">
      <c r="A938" s="88"/>
    </row>
    <row r="939" spans="1:1">
      <c r="A939" s="88"/>
    </row>
    <row r="940" spans="1:1">
      <c r="A940" s="88"/>
    </row>
    <row r="941" spans="1:1">
      <c r="A941" s="88"/>
    </row>
    <row r="942" spans="1:1">
      <c r="A942" s="88"/>
    </row>
    <row r="943" spans="1:1">
      <c r="A943" s="88"/>
    </row>
    <row r="944" spans="1:1">
      <c r="A944" s="88"/>
    </row>
    <row r="945" spans="1:1">
      <c r="A945" s="88"/>
    </row>
    <row r="946" spans="1:1">
      <c r="A946" s="88"/>
    </row>
    <row r="947" spans="1:1">
      <c r="A947" s="88"/>
    </row>
    <row r="948" spans="1:1">
      <c r="A948" s="88"/>
    </row>
    <row r="949" spans="1:1">
      <c r="A949" s="88"/>
    </row>
    <row r="950" spans="1:1">
      <c r="A950" s="88"/>
    </row>
    <row r="951" spans="1:1">
      <c r="A951" s="88"/>
    </row>
    <row r="952" spans="1:1">
      <c r="A952" s="88"/>
    </row>
    <row r="953" spans="1:1">
      <c r="A953" s="88"/>
    </row>
    <row r="954" spans="1:1">
      <c r="A954" s="88"/>
    </row>
    <row r="955" spans="1:1">
      <c r="A955" s="88"/>
    </row>
    <row r="956" spans="1:1">
      <c r="A956" s="88"/>
    </row>
    <row r="957" spans="1:1">
      <c r="A957" s="88"/>
    </row>
    <row r="958" spans="1:1">
      <c r="A958" s="88"/>
    </row>
    <row r="959" spans="1:1">
      <c r="A959" s="88"/>
    </row>
    <row r="960" spans="1:1">
      <c r="A960" s="88"/>
    </row>
    <row r="961" spans="1:1">
      <c r="A961" s="88"/>
    </row>
    <row r="962" spans="1:1">
      <c r="A962" s="88"/>
    </row>
    <row r="963" spans="1:1">
      <c r="A963" s="88"/>
    </row>
    <row r="964" spans="1:1">
      <c r="A964" s="88"/>
    </row>
    <row r="965" spans="1:1">
      <c r="A965" s="88"/>
    </row>
    <row r="966" spans="1:1">
      <c r="A966" s="88"/>
    </row>
    <row r="967" spans="1:1">
      <c r="A967" s="88"/>
    </row>
    <row r="968" spans="1:1">
      <c r="A968" s="88"/>
    </row>
    <row r="969" spans="1:1">
      <c r="A969" s="88"/>
    </row>
    <row r="970" spans="1:1">
      <c r="A970" s="88"/>
    </row>
    <row r="971" spans="1:1">
      <c r="A971" s="88"/>
    </row>
    <row r="972" spans="1:1">
      <c r="A972" s="88"/>
    </row>
    <row r="973" spans="1:1">
      <c r="A973" s="88"/>
    </row>
    <row r="974" spans="1:1">
      <c r="A974" s="88"/>
    </row>
    <row r="975" spans="1:1">
      <c r="A975" s="88"/>
    </row>
    <row r="976" spans="1:1">
      <c r="A976" s="88"/>
    </row>
    <row r="977" spans="1:1">
      <c r="A977" s="88"/>
    </row>
    <row r="978" spans="1:1">
      <c r="A978" s="88"/>
    </row>
    <row r="979" spans="1:1">
      <c r="A979" s="88"/>
    </row>
    <row r="980" spans="1:1">
      <c r="A980" s="88"/>
    </row>
    <row r="981" spans="1:1">
      <c r="A981" s="88"/>
    </row>
    <row r="982" spans="1:1">
      <c r="A982" s="88"/>
    </row>
    <row r="983" spans="1:1">
      <c r="A983" s="88"/>
    </row>
    <row r="984" spans="1:1">
      <c r="A984" s="88"/>
    </row>
    <row r="985" spans="1:1">
      <c r="A985" s="88"/>
    </row>
    <row r="986" spans="1:1">
      <c r="A986" s="88"/>
    </row>
    <row r="987" spans="1:1">
      <c r="A987" s="88"/>
    </row>
    <row r="988" spans="1:1">
      <c r="A988" s="88"/>
    </row>
    <row r="989" spans="1:1">
      <c r="A989" s="88"/>
    </row>
    <row r="990" spans="1:1">
      <c r="A990" s="88"/>
    </row>
    <row r="991" spans="1:1">
      <c r="A991" s="88"/>
    </row>
    <row r="992" spans="1:1">
      <c r="A992" s="88"/>
    </row>
    <row r="993" spans="1:1">
      <c r="A993" s="88"/>
    </row>
    <row r="994" spans="1:1">
      <c r="A994" s="88"/>
    </row>
    <row r="995" spans="1:1">
      <c r="A995" s="88"/>
    </row>
    <row r="996" spans="1:1">
      <c r="A996" s="88"/>
    </row>
    <row r="997" spans="1:1">
      <c r="A997" s="88"/>
    </row>
    <row r="998" spans="1:1">
      <c r="A998" s="88"/>
    </row>
    <row r="999" spans="1:1">
      <c r="A999" s="88"/>
    </row>
    <row r="1000" spans="1:1">
      <c r="A1000" s="88"/>
    </row>
    <row r="1001" spans="1:1">
      <c r="A1001" s="88"/>
    </row>
    <row r="1002" spans="1:1">
      <c r="A1002" s="88"/>
    </row>
    <row r="1003" spans="1:1">
      <c r="A1003" s="88"/>
    </row>
    <row r="1004" spans="1:1">
      <c r="A1004" s="88"/>
    </row>
    <row r="1005" spans="1:1">
      <c r="A1005" s="88"/>
    </row>
    <row r="1006" spans="1:1">
      <c r="A1006" s="88"/>
    </row>
    <row r="1007" spans="1:1">
      <c r="A1007" s="88"/>
    </row>
  </sheetData>
  <sheetProtection formatColumns="0" formatRows="0"/>
  <mergeCells count="19">
    <mergeCell ref="B344:F344"/>
    <mergeCell ref="B345:F345"/>
    <mergeCell ref="B346:F346"/>
    <mergeCell ref="B347:F347"/>
    <mergeCell ref="B339:F339"/>
    <mergeCell ref="B340:F340"/>
    <mergeCell ref="B341:F341"/>
    <mergeCell ref="B342:F342"/>
    <mergeCell ref="B343:F343"/>
    <mergeCell ref="B335:F335"/>
    <mergeCell ref="B336:F336"/>
    <mergeCell ref="B337:F337"/>
    <mergeCell ref="B338:F338"/>
    <mergeCell ref="H3:T3"/>
    <mergeCell ref="A3:A4"/>
    <mergeCell ref="B3:B4"/>
    <mergeCell ref="C3:C4"/>
    <mergeCell ref="D3:D4"/>
    <mergeCell ref="E3:G3"/>
  </mergeCells>
  <dataValidations count="1">
    <dataValidation type="list" allowBlank="1" showInputMessage="1" showErrorMessage="1" sqref="H5:T37 H38 J38:T38 H65 H39:T64 J65:T65 H66:T323 H331:T332" xr:uid="{E414B925-66B3-49F5-9E39-E0336A9457AC}">
      <formula1>"1"</formula1>
    </dataValidation>
  </dataValidations>
  <hyperlinks>
    <hyperlink ref="B5" r:id="rId1" display="https://scholar.google.com/citations?view_op=view_citation&amp;hl=id&amp;user=2Fyg6RAAAAAJ&amp;sortby=pubdate&amp;citation_for_view=2Fyg6RAAAAAJ:iH-uZ7U-co4C" xr:uid="{416C761A-9788-4158-960C-3050D03C2BC7}"/>
    <hyperlink ref="B6" r:id="rId2" display="https://www.jurnal.polgan.ac.id/index.php/remik/article/view/11812" xr:uid="{1E831349-BF0C-453C-AFE1-C1E3B9C1A90F}"/>
    <hyperlink ref="B9" r:id="rId3" display="https://scholar.google.com/citations?view_op=view_citation&amp;hl=en&amp;user=2Fyg6RAAAAAJ&amp;sortby=pubdate&amp;citation_for_view=2Fyg6RAAAAAJ:mB3voiENLucC" xr:uid="{971C1A6F-7EAB-4CC3-81BE-3FB4F8772AD2}"/>
    <hyperlink ref="B12" r:id="rId4" display="https://scholar.google.com/citations?view_op=view_citation&amp;hl=en&amp;user=jlMDMyEAAAAJ&amp;sortby=pubdate&amp;citation_for_view=jlMDMyEAAAAJ:ULOm3_A8WrAC" xr:uid="{267AE6EF-CBE7-4A24-B3A3-A34F962F217A}"/>
    <hyperlink ref="B13" r:id="rId5" display="https://scholar.google.com/citations?view_op=view_citation&amp;hl=en&amp;user=jlMDMyEAAAAJ&amp;sortby=pubdate&amp;citation_for_view=jlMDMyEAAAAJ:MXK_kJrjxJIC" xr:uid="{F68CC843-49DC-46C7-80BC-FAEA4D0E60F1}"/>
    <hyperlink ref="B29" r:id="rId6" display="https://scholar.google.com/citations?view_op=view_citation&amp;hl=en&amp;user=zdzeyrIAAAAJ&amp;sortby=pubdate&amp;citation_for_view=zdzeyrIAAAAJ:2osOgNQ5qMEC" xr:uid="{9D031E95-51FF-4176-9731-BD75BCB83ACD}"/>
    <hyperlink ref="B30" r:id="rId7" display="https://scholar.google.com/citations?view_op=view_citation&amp;hl=id&amp;user=Uc6NYGQAAAAJ&amp;sortby=pubdate&amp;citation_for_view=Uc6NYGQAAAAJ:qxL8FJ1GzNcC" xr:uid="{F6ADF822-0040-430D-A3F2-8B10B6967981}"/>
    <hyperlink ref="B34" r:id="rId8" display="https://scholar.google.com/citations?view_op=view_citation&amp;hl=en&amp;user=Uc6NYGQAAAAJ&amp;sortby=pubdate&amp;citation_for_view=Uc6NYGQAAAAJ:MXK_kJrjxJIC" xr:uid="{CA81CCB4-8573-4EF2-A21A-0D956D37BC62}"/>
    <hyperlink ref="B38" r:id="rId9" display="https://scholar.google.com/citations?view_op=view_citation&amp;hl=en&amp;user=Uc6NYGQAAAAJ&amp;sortby=pubdate&amp;citation_for_view=Uc6NYGQAAAAJ:ufrVoPGSRksC" xr:uid="{3D1CE178-AF7A-414C-803F-E425BAD1AB63}"/>
    <hyperlink ref="B42" r:id="rId10" display="https://jurnal.ibik.ac.id/index.php/jikes/article/view/1793" xr:uid="{35A27787-90B8-4C87-9350-1701717565F7}"/>
    <hyperlink ref="B47" r:id="rId11" display="https://scholar.google.com/citations?view_op=view_citation&amp;hl=en&amp;user=i36DLDYAAAAJ&amp;sortby=pubdate&amp;citation_for_view=i36DLDYAAAAJ:UeHWp8X0CEIC" xr:uid="{AED06297-1398-4864-BBB1-E663DD618113}"/>
    <hyperlink ref="B49" r:id="rId12" display="https://jurnal.ibik.ac.id/index.php/jikes/article/view/1456" xr:uid="{7EC360C6-2765-42D0-8DB6-360421BB5C79}"/>
    <hyperlink ref="B56" r:id="rId13" display="https://jurnal.ibik.ac.id/index.php/jabkes/article/view/1722" xr:uid="{DD6EBB2B-06E6-447C-8B59-E78F60BB0675}"/>
    <hyperlink ref="B64" r:id="rId14" display="https://drive.google.com/file/d/1GaGnh_2AdTU8e7futQNatsiLk2dob-zf/view?usp=sharing" xr:uid="{E93D56C7-3FB2-45C6-8EBE-4E693F1E57A8}"/>
    <hyperlink ref="B65" r:id="rId15" display="https://drive.google.com/file/d/1GaGnh_2AdTU8e7futQNatsiLk2dob-zf/view?usp=sharing" xr:uid="{026009C3-717C-4F56-96BE-CCA81C684025}"/>
    <hyperlink ref="B68" r:id="rId16" display="https://scholar.google.com/citations?view_op=view_citation&amp;hl=en&amp;user=Zf1hlx8AAAAJ&amp;sortby=pubdate&amp;citation_for_view=Zf1hlx8AAAAJ:hqOjcs7Dif8C" xr:uid="{3371136F-E2EA-4306-BE93-0541309FC856}"/>
    <hyperlink ref="B73" r:id="rId17" display="https://scholar.google.com/citations?view_op=view_citation&amp;hl=en&amp;user=HY2BsvEAAAAJ&amp;sortby=pubdate&amp;citation_for_view=HY2BsvEAAAAJ:4DMP91E08xMC" xr:uid="{E5275570-F9F2-4A21-A407-7016B9D4E25C}"/>
    <hyperlink ref="B80" r:id="rId18" display="https://scholar.google.com/citations?view_op=view_citation&amp;hl=en&amp;user=QUcGFDgAAAAJ&amp;sortby=pubdate&amp;citation_for_view=QUcGFDgAAAAJ:9yKSN-GCB0IC" xr:uid="{8F48B81B-343C-4974-8CF3-D714558E2B73}"/>
    <hyperlink ref="B82" r:id="rId19" display="https://drive.google.com/file/d/1Mu0MG91uBVIJG8aoQJ_tKobDpxfAIujr/view?usp=sharing" xr:uid="{752A77F6-D29D-4135-95FC-D6330B4234A8}"/>
    <hyperlink ref="B83" r:id="rId20" display="https://jws.rivierapublishing.id/index.php/jws/article/view/423" xr:uid="{84DC5636-133B-4221-A339-08ABEDA3574A}"/>
    <hyperlink ref="B84" r:id="rId21" display="https://journal.adpebi.com/index.php/AIJB/article/view/623" xr:uid="{92438F9B-504B-4253-BAD6-882B98BDAC14}"/>
    <hyperlink ref="B85" r:id="rId22" display="https://journal.adpebi.com/index.php/IJBMR/article/view/616" xr:uid="{6EF1C15A-DD81-44ED-9FFB-04F1D033FCFF}"/>
    <hyperlink ref="B86" r:id="rId23" display="https://scholar.google.com/citations?view_op=view_citation&amp;hl=id&amp;user=Dnqw1xkAAAAJ&amp;sortby=pubdate&amp;citation_for_view=Dnqw1xkAAAAJ:35r97b3x0nAC" xr:uid="{4A457895-D464-4472-B60E-7D14DA13599F}"/>
    <hyperlink ref="B87" r:id="rId24" display="https://scholar.google.com/citations?view_op=view_citation&amp;hl=en&amp;user=Dnqw1xkAAAAJ&amp;sortby=pubdate&amp;citation_for_view=Dnqw1xkAAAAJ:evX43VCCuoAC" xr:uid="{ED4ADA84-E1EA-49E2-A037-B816D7D4CEC3}"/>
    <hyperlink ref="B101" r:id="rId25" display="https://scholar.google.com/citations?view_op=view_citation&amp;hl=en&amp;user=Dnqw1xkAAAAJ&amp;sortby=pubdate&amp;citation_for_view=Dnqw1xkAAAAJ:AXPGKjj_ei8C" xr:uid="{366B5F2D-AFEB-43C6-BC01-42CB6B9DE5DB}"/>
    <hyperlink ref="B125" r:id="rId26" display="https://scholar.google.com/citations?view_op=view_citation&amp;hl=id&amp;user=S6BAhyEAAAAJ&amp;sortby=pubdate&amp;citation_for_view=S6BAhyEAAAAJ:9yKSN-GCB0IC" xr:uid="{24F7CCD9-AE9B-4E4C-B278-1BD5B1C1244D}"/>
    <hyperlink ref="B131" r:id="rId27" display="https://scholar.google.com/citations?view_op=view_citation&amp;hl=id&amp;user=z1HHdJYAAAAJ&amp;sortby=pubdate&amp;citation_for_view=z1HHdJYAAAAJ:wvYxNZNCP7wC" xr:uid="{37090A56-84D3-4724-ABC1-3126C287AFB1}"/>
    <hyperlink ref="B132" r:id="rId28" display="https://scholar.google.com/citations?view_op=view_citation&amp;hl=id&amp;user=z1HHdJYAAAAJ&amp;sortby=pubdate&amp;citation_for_view=z1HHdJYAAAAJ:SnGPuo6Feq8C" xr:uid="{7E8DCD20-A44E-4CD4-85EA-BA6B84654BC1}"/>
    <hyperlink ref="B133" r:id="rId29" display="https://scholar.google.com/citations?view_op=view_citation&amp;hl=id&amp;user=z1HHdJYAAAAJ&amp;sortby=pubdate&amp;citation_for_view=z1HHdJYAAAAJ:69ZgNCALVd0C" xr:uid="{727AE35B-3B47-401C-852E-4348F670F98F}"/>
    <hyperlink ref="B143" r:id="rId30" display="https://scholar.google.com/citations?view_op=view_citation&amp;hl=en&amp;user=O1Z1KrYAAAAJ&amp;sortby=pubdate&amp;citation_for_view=O1Z1KrYAAAAJ:9yKSN-GCB0IC" xr:uid="{1FF8C586-3794-446B-98F2-17BD7D0E0E5D}"/>
    <hyperlink ref="B151" r:id="rId31" display="https://jurnal.ibik.ac.id/index.php/jimkes/article/view/1778" xr:uid="{FC29C257-F236-4256-BED8-FAF2D20E0433}"/>
    <hyperlink ref="B152" r:id="rId32" display="https://scholar.google.com/citations?view_op=view_citation&amp;hl=id&amp;user=jMPojI0AAAAJ&amp;sortby=pubdate&amp;citation_for_view=jMPojI0AAAAJ:5nxA0vEk-isC" xr:uid="{9EE929B8-C865-48F5-BBE4-4F53618A4DAB}"/>
    <hyperlink ref="B153" r:id="rId33" display="https://scholar.google.com/citations?view_op=view_citation&amp;hl=id&amp;user=akk02VkAAAAJ&amp;sortby=pubdate&amp;citation_for_view=akk02VkAAAAJ:d1gkVwhDpl0C" xr:uid="{7A5C038D-55EA-4F73-B39A-4844CEDA473B}"/>
    <hyperlink ref="B157" r:id="rId34" display="https://scholar.google.com/citations?view_op=view_citation&amp;hl=id&amp;user=eXWp4IIAAAAJ&amp;sortby=pubdate&amp;citation_for_view=eXWp4IIAAAAJ:ULOm3_A8WrAC" xr:uid="{48563700-B643-4554-8D26-9D3B77CF874A}"/>
    <hyperlink ref="B160" r:id="rId35" display="https://scholar.google.com/citations?view_op=view_citation&amp;hl=id&amp;user=dzpWTc8AAAAJ&amp;sortby=pubdate&amp;citation_for_view=dzpWTc8AAAAJ:Tyk-4Ss8FVUC" xr:uid="{740351B6-543D-4395-AFDB-BC1A821B931D}"/>
    <hyperlink ref="B163" r:id="rId36" display="https://scholar.google.com/citations?view_op=view_citation&amp;hl=id&amp;user=GB4IiRAAAAAJ&amp;sortby=pubdate&amp;citation_for_view=GB4IiRAAAAAJ:NaGl4SEjCO4C" xr:uid="{9594852B-E119-4BBD-8136-5A2222BAB2C9}"/>
    <hyperlink ref="B167" r:id="rId37" display="https://scholar.google.com/citations?view_op=view_citation&amp;hl=en&amp;user=GB4IiRAAAAAJ&amp;sortby=pubdate&amp;citation_for_view=GB4IiRAAAAAJ:M3NEmzRMIkIC" xr:uid="{C6C33578-EE4C-481E-B00B-5745E5258D69}"/>
    <hyperlink ref="B171" r:id="rId38" display="https://scholar.google.com/citations?view_op=view_citation&amp;hl=id&amp;user=Z75Vh9MAAAAJ&amp;sortby=pubdate&amp;citation_for_view=Z75Vh9MAAAAJ:qjMakFHDy7sC" xr:uid="{42C5A1A2-603D-4DA1-94EF-D63BE4947057}"/>
    <hyperlink ref="B174" r:id="rId39" display="https://scholar.google.com/citations?view_op=view_citation&amp;hl=id&amp;user=l3KyB3kAAAAJ&amp;sortby=pubdate&amp;citation_for_view=l3KyB3kAAAAJ:ULOm3_A8WrAC" xr:uid="{667C7236-A91F-4E93-9989-CA122A948574}"/>
    <hyperlink ref="B183" r:id="rId40" display="https://scholar.google.com/citations?view_op=view_citation&amp;hl=id&amp;user=l3KyB3kAAAAJ&amp;sortby=pubdate&amp;citation_for_view=l3KyB3kAAAAJ:0EnyYjriUFMC" xr:uid="{B570A1F8-C002-4E8C-B84C-FFD07AE20E80}"/>
    <hyperlink ref="B187" r:id="rId41" display="https://scholar.google.com/citations?view_op=view_citation&amp;hl=id&amp;user=l3KyB3kAAAAJ&amp;cstart=20&amp;pagesize=80&amp;sortby=pubdate&amp;citation_for_view=l3KyB3kAAAAJ:9yKSN-GCB0IC" xr:uid="{C38A02AD-BADE-4CAA-A47C-F851504391B1}"/>
    <hyperlink ref="B190" r:id="rId42" display="https://scholar.google.com/citations?view_op=view_citation&amp;hl=id&amp;user=Xw-4pl0AAAAJ&amp;sortby=pubdate&amp;citation_for_view=Xw-4pl0AAAAJ:abG-DnoFyZgC" xr:uid="{E1654373-065F-468A-9CEA-C7F8E5167F41}"/>
    <hyperlink ref="B194" r:id="rId43" display="https://scholar.google.com/citations?view_op=view_citation&amp;hl=id&amp;user=Xw-4pl0AAAAJ&amp;sortby=pubdate&amp;citation_for_view=Xw-4pl0AAAAJ:D03iK_w7-QYC" xr:uid="{88699922-8C9E-4F7F-8D4D-4306DCE3B110}"/>
    <hyperlink ref="B200" r:id="rId44" display="https://scholar.google.com/citations?view_op=view_citation&amp;hl=en&amp;user=Xw-4pl0AAAAJ&amp;sortby=pubdate&amp;citation_for_view=Xw-4pl0AAAAJ:2P1L_qKh6hAC" xr:uid="{607A7398-99E4-43F5-95F6-2E6EA065CC4E}"/>
    <hyperlink ref="B201" r:id="rId45" display="https://scholar.google.com/citations?view_op=view_citation&amp;hl=id&amp;user=Xw-4pl0AAAAJ&amp;cstart=20&amp;pagesize=80&amp;sortby=pubdate&amp;citation_for_view=Xw-4pl0AAAAJ:HoB7MX3m0LUC" xr:uid="{0B5D5CC3-C4C3-4125-86F2-6CA93366233D}"/>
    <hyperlink ref="B202" r:id="rId46" display="https://scholar.google.com/citations?view_op=view_citation&amp;hl=id&amp;user=Xw-4pl0AAAAJ&amp;cstart=20&amp;pagesize=80&amp;sortby=pubdate&amp;citation_for_view=Xw-4pl0AAAAJ:RYcK_YlVTxYC" xr:uid="{977B347F-9019-48C4-84E5-0245B222EB73}"/>
    <hyperlink ref="B203" r:id="rId47" display="https://scholar.google.com/citations?view_op=view_citation&amp;hl=id&amp;user=Xw-4pl0AAAAJ&amp;cstart=20&amp;pagesize=80&amp;sortby=pubdate&amp;citation_for_view=Xw-4pl0AAAAJ:RGFaLdJalmkC" xr:uid="{A18B8BA8-9B51-4A4F-B885-9280E9D60F8D}"/>
    <hyperlink ref="B204" r:id="rId48" display="https://scholar.google.com/citations?view_op=view_citation&amp;hl=id&amp;user=Xw-4pl0AAAAJ&amp;cstart=20&amp;pagesize=80&amp;sortby=pubdate&amp;citation_for_view=Xw-4pl0AAAAJ:lSLTfruPkqcC" xr:uid="{EBAEAA74-D532-4E45-8956-D5A2A6DA58E0}"/>
    <hyperlink ref="B217" r:id="rId49" display="https://scholar.google.com/citations?view_op=view_citation&amp;hl=id&amp;user=TCn4BcYAAAAJ&amp;sortby=pubdate&amp;citation_for_view=TCn4BcYAAAAJ:yD5IFk8b50cC" xr:uid="{281DEB76-B8C3-419A-8553-AA94E9DFBCAD}"/>
    <hyperlink ref="B221" r:id="rId50" display="https://scholar.google.com/citations?view_op=view_citation&amp;hl=id&amp;user=sRACUYwAAAAJ&amp;sortby=pubdate&amp;citation_for_view=sRACUYwAAAAJ:2P1L_qKh6hAC" xr:uid="{277C1618-971E-466E-BEE7-B131C637FEC9}"/>
    <hyperlink ref="B222" r:id="rId51" display="https://www.cell.com/heliyon/pdf/S2405-8440(23)00606-0.pdf" xr:uid="{A7143D66-8AC7-41E5-9989-8975FAEB7EC8}"/>
    <hyperlink ref="B224" r:id="rId52" display="https://scholar.google.com/citations?view_op=view_citation&amp;hl=id&amp;user=sRACUYwAAAAJ&amp;sortby=pubdate&amp;citation_for_view=sRACUYwAAAAJ:D03iK_w7-QYC" xr:uid="{0FDAEA1B-7369-426E-93EA-2950346507FB}"/>
    <hyperlink ref="B228" r:id="rId53" display="https://scholar.google.com/citations?view_op=view_citation&amp;hl=id&amp;user=yCY5FG4AAAAJ&amp;sortby=pubdate&amp;citation_for_view=yCY5FG4AAAAJ:VLnqNzywnoUC" xr:uid="{FC648CE7-ED17-496D-825C-30EAF1E798AF}"/>
    <hyperlink ref="B229" r:id="rId54" display="https://scholar.google.com/citations?view_op=view_citation&amp;hl=id&amp;user=yCY5FG4AAAAJ&amp;sortby=pubdate&amp;citation_for_view=yCY5FG4AAAAJ:fEOibwPWpKIC" xr:uid="{67730927-34D1-4A08-8E90-D1F38F6C9DA3}"/>
    <hyperlink ref="B230" r:id="rId55" display="https://scholar.google.com/citations?view_op=view_citation&amp;hl=id&amp;user=yCY5FG4AAAAJ&amp;sortby=pubdate&amp;citation_for_view=yCY5FG4AAAAJ:0KyAp5RtaNEC" xr:uid="{5D78D079-46CC-4E8C-A875-90D6AE7FA076}"/>
    <hyperlink ref="B234" r:id="rId56" display="https://scholar.google.com/citations?view_op=view_citation&amp;hl=en&amp;user=yCY5FG4AAAAJ&amp;sortby=pubdate&amp;citation_for_view=yCY5FG4AAAAJ:JoZmwDi-zQgC" xr:uid="{852F3F56-7C02-44C3-B436-5252D7A4FA27}"/>
    <hyperlink ref="B240" r:id="rId57" display="https://scholar.google.com/citations?view_op=view_citation&amp;hl=id&amp;user=2UEsj5MAAAAJ&amp;sortby=pubdate&amp;citation_for_view=2UEsj5MAAAAJ:isC4tDSrTZIC" xr:uid="{B22D1846-95F3-49B0-8784-F7E4D19A94C4}"/>
    <hyperlink ref="B241" r:id="rId58" display="https://scholar.google.com/citations?view_op=view_citation&amp;hl=id&amp;user=2UEsj5MAAAAJ&amp;sortby=pubdate&amp;citation_for_view=2UEsj5MAAAAJ:GnPB-g6toBAC" xr:uid="{7D7955E9-3786-4B08-ACE4-7E06F5EC47D9}"/>
    <hyperlink ref="B242" r:id="rId59" display="https://scholar.google.com/citations?view_op=view_citation&amp;hl=id&amp;user=2UEsj5MAAAAJ&amp;sortby=pubdate&amp;citation_for_view=2UEsj5MAAAAJ:BqipwSGYUEgC" xr:uid="{044BBC94-8713-4CE1-B47A-AD8F6130D716}"/>
    <hyperlink ref="B252" r:id="rId60" display="https://scholar.google.com/citations?view_op=view_citation&amp;hl=id&amp;user=2UEsj5MAAAAJ&amp;cstart=20&amp;pagesize=80&amp;sortby=pubdate&amp;citation_for_view=2UEsj5MAAAAJ:ZeXyd9-uunAC" xr:uid="{A564EE9B-6DB0-43E1-ACB4-FD378076CE83}"/>
    <hyperlink ref="B256" r:id="rId61" display="https://scholar.google.com/citations?view_op=view_citation&amp;hl=id&amp;user=2UEsj5MAAAAJ&amp;cstart=20&amp;pagesize=80&amp;sortby=pubdate&amp;citation_for_view=2UEsj5MAAAAJ:M3ejUd6NZC8C" xr:uid="{BD03DED5-9E1E-4AFF-8B4B-4FE4F5219F2E}"/>
    <hyperlink ref="B257" r:id="rId62" display="https://scholar.google.com/citations?view_op=view_citation&amp;hl=id&amp;user=3_maRAoAAAAJ&amp;sortby=pubdate&amp;citation_for_view=3_maRAoAAAAJ:2v_ZtQDX9iAC" xr:uid="{795B01F9-41A0-4E29-818B-6BB8BA60A7A9}"/>
    <hyperlink ref="B258" r:id="rId63" display="https://scholar.google.com/citations?view_op=view_citation&amp;hl=id&amp;user=3_maRAoAAAAJ&amp;sortby=pubdate&amp;citation_for_view=3_maRAoAAAAJ:-DxkuPiZhfEC" xr:uid="{64F56290-2D97-4A1F-B495-E6360848B58F}"/>
    <hyperlink ref="B259" r:id="rId64" display="https://scholar.google.com/citations?view_op=view_citation&amp;hl=id&amp;user=3_maRAoAAAAJ&amp;sortby=pubdate&amp;citation_for_view=3_maRAoAAAAJ:8Xgff_V0N9gC" xr:uid="{BF85998B-EA03-4EAF-816F-9A9B9EE225F2}"/>
    <hyperlink ref="B272" r:id="rId65" display="https://scholar.google.com/citations?view_op=view_citation&amp;hl=en&amp;user=3_maRAoAAAAJ&amp;cstart=20&amp;pagesize=80&amp;sortby=pubdate&amp;citation_for_view=3_maRAoAAAAJ:-95Q15plzcUC" xr:uid="{25F7DB59-EE65-4DAF-B42D-1377E89EF349}"/>
    <hyperlink ref="B286" r:id="rId66" display="https://scholar.google.com/citations?view_op=view_citation&amp;hl=en&amp;user=PDoGgigAAAAJ&amp;sortby=pubdate&amp;citation_for_view=PDoGgigAAAAJ:ns9cj8rnVeAC" xr:uid="{5D1EB3BB-F2BC-44C8-A2B2-CCED05989599}"/>
    <hyperlink ref="B291" r:id="rId67" display="https://scholar.google.com/citations?view_op=view_citation&amp;hl=id&amp;user=oO4uRaoAAAAJ&amp;sortby=pubdate&amp;citation_for_view=oO4uRaoAAAAJ:_FxGoFyzp5QC" xr:uid="{EB7FAD8A-BC5E-48C5-94AD-28D8C60440E4}"/>
    <hyperlink ref="B292" r:id="rId68" display="http://www.growingscience.com/uscm/online/uscm_2023_73.pdf" xr:uid="{8E78AE47-5BCF-4311-A5CC-9B016B43853C}"/>
    <hyperlink ref="B294" r:id="rId69" display="https://scholar.google.com/citations?view_op=view_citation&amp;hl=id&amp;user=oO4uRaoAAAAJ&amp;sortby=pubdate&amp;citation_for_view=oO4uRaoAAAAJ:YOwf2qJgpHMC" xr:uid="{9FEEE8C8-BD04-4CFA-A677-6EABCAECEB39}"/>
    <hyperlink ref="B295" r:id="rId70" display="https://scholar.google.com/citations?view_op=view_citation&amp;hl=id&amp;user=oO4uRaoAAAAJ&amp;sortby=pubdate&amp;citation_for_view=oO4uRaoAAAAJ:LkGwnXOMwfcC" xr:uid="{FF5D640A-D914-4F4F-B446-EA4677164444}"/>
    <hyperlink ref="B300" r:id="rId71" display="https://scholar.google.com/citations?view_op=view_citation&amp;hl=id&amp;user=6XCnXxoAAAAJ&amp;sortby=pubdate&amp;citation_for_view=6XCnXxoAAAAJ:u-x6o8ySG0sC" xr:uid="{8C80C6A2-B66A-4028-894E-744FDF02DD9D}"/>
    <hyperlink ref="B301" r:id="rId72" display="https://scholar.google.com/citations?view_op=view_citation&amp;hl=id&amp;user=6XCnXxoAAAAJ&amp;sortby=pubdate&amp;citation_for_view=6XCnXxoAAAAJ:d1gkVwhDpl0C" xr:uid="{7EF303EB-ABA1-4E92-8AC9-8CEA05B58234}"/>
    <hyperlink ref="B302" r:id="rId73" display="https://scholar.google.com/citations?view_op=view_citation&amp;hl=id&amp;user=QPJJNqoAAAAJ&amp;sortby=pubdate&amp;citation_for_view=QPJJNqoAAAAJ:d1gkVwhDpl0C" xr:uid="{2FF34288-A776-4D66-ADAF-F459C131BEF7}"/>
    <hyperlink ref="B305" r:id="rId74" display="https://scholar.google.com/citations?view_op=view_citation&amp;hl=id&amp;user=BWLLjgQAAAAJ&amp;sortby=pubdate&amp;citation_for_view=BWLLjgQAAAAJ:_kc_bZDykSQC" xr:uid="{20DBDFFC-CB77-4CC9-B7D9-30AB29406CBF}"/>
    <hyperlink ref="B306" r:id="rId75" display="https://scholar.google.com/citations?view_op=view_citation&amp;hl=id&amp;user=BWLLjgQAAAAJ&amp;sortby=pubdate&amp;citation_for_view=BWLLjgQAAAAJ:4DMP91E08xMC" xr:uid="{EDBE5DB5-AB85-4A43-A511-1338B63ED46C}"/>
    <hyperlink ref="B319" r:id="rId76" display="https://investor.id/opini/229732/stimulasi-permintaan-kredit-untuk-akselerasi-pemulihan-ekonomi-nasional" xr:uid="{2C1A28FD-5371-43C1-8E65-9A39A4950213}"/>
    <hyperlink ref="B321" r:id="rId77" display="https://scholar.google.com/citations?view_op=view_citation&amp;hl=en&amp;user=z_aahGUAAAAJ&amp;sortby=pubdate&amp;citation_for_view=z_aahGUAAAAJ:f2IySw72cVMC" xr:uid="{C75C7E90-C949-40FA-9486-188792A45823}"/>
    <hyperlink ref="B322" r:id="rId78" display="https://scholar.google.com/citations?view_op=view_citation&amp;hl=id&amp;user=z_aahGUAAAAJ&amp;sortby=pubdate&amp;citation_for_view=z_aahGUAAAAJ:ns9cj8rnVeAC" xr:uid="{E8CE1D5F-9983-46E4-BD7A-720DFBAD1BF9}"/>
    <hyperlink ref="B323" r:id="rId79" display="https://scholar.google.com/citations?view_op=view_citation&amp;hl=id&amp;user=z_aahGUAAAAJ&amp;sortby=pubdate&amp;citation_for_view=z_aahGUAAAAJ:dshw04ExmUIC" xr:uid="{B3E9E001-317F-4D50-8612-8F6F8216AC28}"/>
    <hyperlink ref="B324" r:id="rId80" display="https://ijpsat.org/index.php/ijpsat/article/view/6371" xr:uid="{DDAFD60D-4680-40E3-9750-9EC293443F28}"/>
    <hyperlink ref="B325" r:id="rId81" display="https://ijpsat.org/index.php/ijpsat/article/view/6372" xr:uid="{2944F668-03FB-4C90-AA80-3BF5EA00F817}"/>
    <hyperlink ref="B326" r:id="rId82" display="https://ijpsat.org/index.php/ijpsat/article/view/6383" xr:uid="{75474FE2-55E6-470F-A1B4-4F265A2B7840}"/>
    <hyperlink ref="B327" r:id="rId83" display="https://ijpsat.org/index.php/ijpsat/article/view/6382" xr:uid="{69D6050E-7241-4214-905F-76DA48B867AD}"/>
    <hyperlink ref="B328" r:id="rId84" display="https://ijpsat.org/index.php/ijpsat/article/view/6392" xr:uid="{E74FFF49-C0F8-459F-A254-0AD00428ABCC}"/>
    <hyperlink ref="B329" r:id="rId85" display="https://ijpsat.org/index.php/ijpsat/article/view/6395" xr:uid="{DBE1BA60-B665-4611-AC1E-38F9EB54F42A}"/>
    <hyperlink ref="B330" r:id="rId86" display="https://scholar.google.com/citations?view_op=view_citation&amp;hl=id&amp;user=z7f0xSAAAAAJ&amp;sortby=pubdate&amp;citation_for_view=z7f0xSAAAAAJ:HDshCWvjkbEC" xr:uid="{3F459568-C83F-4EEE-8016-5D641B4A887C}"/>
  </hyperlinks>
  <pageMargins left="0.7" right="0.7" top="0.75" bottom="0.75" header="0" footer="0"/>
  <pageSetup orientation="landscape" r:id="rId87"/>
  <drawing r:id="rId8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EA48-88CF-6247-B3C9-759920139BCE}">
  <sheetPr filterMode="1"/>
  <dimension ref="A1:T1005"/>
  <sheetViews>
    <sheetView zoomScaleNormal="100" workbookViewId="0">
      <pane xSplit="4" ySplit="5" topLeftCell="E6" activePane="bottomRight" state="frozen"/>
      <selection pane="topRight" activeCell="E1" sqref="E1"/>
      <selection pane="bottomLeft" activeCell="A6" sqref="A6"/>
      <selection pane="bottomRight" activeCell="C5" sqref="C5"/>
    </sheetView>
  </sheetViews>
  <sheetFormatPr defaultColWidth="11.125" defaultRowHeight="15.75"/>
  <cols>
    <col min="1" max="1" width="4.375" style="50" customWidth="1"/>
    <col min="2" max="2" width="48.125" style="50" customWidth="1"/>
    <col min="3" max="3" width="11" style="50" customWidth="1"/>
    <col min="4" max="4" width="13.75" style="50" bestFit="1" customWidth="1"/>
    <col min="5" max="5" width="12.875" style="50" customWidth="1"/>
    <col min="6" max="6" width="13.75" style="50" bestFit="1" customWidth="1"/>
    <col min="7" max="7" width="12" style="50" customWidth="1"/>
    <col min="8" max="26" width="11" style="50" customWidth="1"/>
    <col min="27" max="16384" width="11.125" style="50"/>
  </cols>
  <sheetData>
    <row r="1" spans="1:20">
      <c r="A1" s="41" t="s">
        <v>295</v>
      </c>
    </row>
    <row r="2" spans="1:20">
      <c r="A2" s="86"/>
    </row>
    <row r="3" spans="1:20">
      <c r="A3" s="448" t="s">
        <v>190</v>
      </c>
      <c r="B3" s="448" t="s">
        <v>294</v>
      </c>
      <c r="C3" s="448" t="s">
        <v>209</v>
      </c>
      <c r="D3" s="448" t="s">
        <v>193</v>
      </c>
      <c r="E3" s="447" t="s">
        <v>210</v>
      </c>
      <c r="F3" s="416"/>
      <c r="G3" s="417"/>
      <c r="H3" s="447" t="s">
        <v>303</v>
      </c>
      <c r="I3" s="416"/>
      <c r="J3" s="416"/>
      <c r="K3" s="416"/>
      <c r="L3" s="416"/>
      <c r="M3" s="416"/>
      <c r="N3" s="416"/>
      <c r="O3" s="416"/>
      <c r="P3" s="416"/>
      <c r="Q3" s="416"/>
      <c r="R3" s="416"/>
      <c r="S3" s="416"/>
      <c r="T3" s="417"/>
    </row>
    <row r="4" spans="1:20" ht="74.25" hidden="1" customHeight="1">
      <c r="A4" s="449"/>
      <c r="B4" s="479"/>
      <c r="C4" s="449"/>
      <c r="D4" s="449"/>
      <c r="E4" s="23" t="s">
        <v>212</v>
      </c>
      <c r="F4" s="23" t="s">
        <v>213</v>
      </c>
      <c r="G4" s="23" t="s">
        <v>214</v>
      </c>
      <c r="H4" s="23" t="s">
        <v>159</v>
      </c>
      <c r="I4" s="23" t="s">
        <v>160</v>
      </c>
      <c r="J4" s="23" t="s">
        <v>297</v>
      </c>
      <c r="K4" s="23" t="s">
        <v>298</v>
      </c>
      <c r="L4" s="23" t="s">
        <v>163</v>
      </c>
      <c r="M4" s="23" t="s">
        <v>164</v>
      </c>
      <c r="N4" s="23" t="s">
        <v>166</v>
      </c>
      <c r="O4" s="23" t="s">
        <v>168</v>
      </c>
      <c r="P4" s="23" t="s">
        <v>169</v>
      </c>
      <c r="Q4" s="23" t="s">
        <v>170</v>
      </c>
      <c r="R4" s="23" t="s">
        <v>180</v>
      </c>
      <c r="S4" s="23" t="s">
        <v>181</v>
      </c>
      <c r="T4" s="23" t="s">
        <v>182</v>
      </c>
    </row>
    <row r="5" spans="1:20" hidden="1">
      <c r="A5" s="254">
        <v>0</v>
      </c>
      <c r="B5" s="254">
        <v>1</v>
      </c>
      <c r="C5" s="254">
        <v>2</v>
      </c>
      <c r="D5" s="254">
        <v>3</v>
      </c>
      <c r="E5" s="254">
        <v>4</v>
      </c>
      <c r="F5" s="254">
        <v>5</v>
      </c>
      <c r="G5" s="254">
        <v>6</v>
      </c>
      <c r="H5" s="254">
        <v>7</v>
      </c>
      <c r="I5" s="254">
        <v>8</v>
      </c>
      <c r="J5" s="254">
        <v>9</v>
      </c>
      <c r="K5" s="254">
        <v>10</v>
      </c>
      <c r="L5" s="254">
        <v>11</v>
      </c>
      <c r="M5" s="254">
        <v>12</v>
      </c>
      <c r="N5" s="254">
        <v>13</v>
      </c>
      <c r="O5" s="254">
        <v>14</v>
      </c>
      <c r="P5" s="254">
        <v>15</v>
      </c>
      <c r="Q5" s="254">
        <v>16</v>
      </c>
      <c r="R5" s="254">
        <v>17</v>
      </c>
      <c r="S5" s="254">
        <v>18</v>
      </c>
      <c r="T5" s="254">
        <v>19</v>
      </c>
    </row>
    <row r="6" spans="1:20" ht="45" hidden="1">
      <c r="A6" s="255">
        <v>1</v>
      </c>
      <c r="B6" s="174" t="s">
        <v>1612</v>
      </c>
      <c r="C6" s="255">
        <v>2021</v>
      </c>
      <c r="D6" s="255" t="s">
        <v>1550</v>
      </c>
      <c r="E6" s="256" t="s">
        <v>1613</v>
      </c>
      <c r="F6" s="256"/>
      <c r="G6" s="256"/>
      <c r="H6" s="255">
        <v>1</v>
      </c>
      <c r="I6" s="255"/>
      <c r="J6" s="255"/>
      <c r="K6" s="255"/>
      <c r="L6" s="255"/>
      <c r="M6" s="255"/>
      <c r="N6" s="255"/>
      <c r="O6" s="255"/>
      <c r="P6" s="255"/>
      <c r="Q6" s="255"/>
      <c r="R6" s="255"/>
      <c r="S6" s="255"/>
      <c r="T6" s="255"/>
    </row>
    <row r="7" spans="1:20" ht="75" hidden="1">
      <c r="A7" s="255">
        <v>2</v>
      </c>
      <c r="B7" s="174" t="s">
        <v>1614</v>
      </c>
      <c r="C7" s="255">
        <v>2020</v>
      </c>
      <c r="D7" s="255" t="s">
        <v>1550</v>
      </c>
      <c r="E7" s="256" t="s">
        <v>1613</v>
      </c>
      <c r="F7" s="257">
        <v>10000000</v>
      </c>
      <c r="G7" s="256"/>
      <c r="H7" s="255">
        <v>1</v>
      </c>
      <c r="I7" s="255"/>
      <c r="J7" s="255"/>
      <c r="K7" s="255"/>
      <c r="L7" s="255"/>
      <c r="M7" s="255"/>
      <c r="N7" s="255"/>
      <c r="O7" s="255"/>
      <c r="P7" s="255"/>
      <c r="Q7" s="255"/>
      <c r="R7" s="255"/>
      <c r="S7" s="255"/>
      <c r="T7" s="255"/>
    </row>
    <row r="8" spans="1:20" ht="45" hidden="1">
      <c r="A8" s="255">
        <v>3</v>
      </c>
      <c r="B8" s="174" t="s">
        <v>1615</v>
      </c>
      <c r="C8" s="255">
        <v>2022</v>
      </c>
      <c r="D8" s="255" t="s">
        <v>1550</v>
      </c>
      <c r="E8" s="258" t="s">
        <v>1613</v>
      </c>
      <c r="F8" s="257">
        <v>3000000</v>
      </c>
      <c r="G8" s="256"/>
      <c r="H8" s="255">
        <v>1</v>
      </c>
      <c r="I8" s="255"/>
      <c r="J8" s="255"/>
      <c r="K8" s="255"/>
      <c r="L8" s="255"/>
      <c r="M8" s="255"/>
      <c r="N8" s="255"/>
      <c r="O8" s="255"/>
      <c r="P8" s="255"/>
      <c r="Q8" s="255"/>
      <c r="R8" s="255"/>
      <c r="S8" s="255"/>
      <c r="T8" s="255"/>
    </row>
    <row r="9" spans="1:20" ht="45" hidden="1">
      <c r="A9" s="255">
        <v>4</v>
      </c>
      <c r="B9" s="174" t="s">
        <v>1616</v>
      </c>
      <c r="C9" s="255">
        <v>2022</v>
      </c>
      <c r="D9" s="255" t="s">
        <v>1550</v>
      </c>
      <c r="E9" s="258" t="s">
        <v>1613</v>
      </c>
      <c r="F9" s="257">
        <v>3000000</v>
      </c>
      <c r="G9" s="256"/>
      <c r="H9" s="255">
        <v>1</v>
      </c>
      <c r="I9" s="255"/>
      <c r="J9" s="255"/>
      <c r="K9" s="255"/>
      <c r="L9" s="255"/>
      <c r="M9" s="255"/>
      <c r="N9" s="255"/>
      <c r="O9" s="255"/>
      <c r="P9" s="255"/>
      <c r="Q9" s="255"/>
      <c r="R9" s="255"/>
      <c r="S9" s="255"/>
      <c r="T9" s="255"/>
    </row>
    <row r="10" spans="1:20" ht="45" hidden="1">
      <c r="A10" s="255">
        <v>5</v>
      </c>
      <c r="B10" s="174" t="s">
        <v>1617</v>
      </c>
      <c r="C10" s="255">
        <v>2020</v>
      </c>
      <c r="D10" s="255" t="s">
        <v>1550</v>
      </c>
      <c r="E10" s="256"/>
      <c r="F10" s="259">
        <v>500000</v>
      </c>
      <c r="G10" s="256"/>
      <c r="H10" s="255">
        <v>1</v>
      </c>
      <c r="I10" s="255"/>
      <c r="J10" s="255"/>
      <c r="K10" s="255"/>
      <c r="L10" s="255"/>
      <c r="M10" s="255"/>
      <c r="N10" s="255"/>
      <c r="O10" s="255"/>
      <c r="P10" s="255"/>
      <c r="Q10" s="255"/>
      <c r="R10" s="255"/>
      <c r="S10" s="255"/>
      <c r="T10" s="255"/>
    </row>
    <row r="11" spans="1:20" ht="60" hidden="1">
      <c r="A11" s="255">
        <v>6</v>
      </c>
      <c r="B11" s="174" t="s">
        <v>1618</v>
      </c>
      <c r="C11" s="255">
        <v>2020</v>
      </c>
      <c r="D11" s="255" t="s">
        <v>1550</v>
      </c>
      <c r="E11" s="258" t="s">
        <v>1613</v>
      </c>
      <c r="F11" s="257">
        <v>3000000</v>
      </c>
      <c r="G11" s="256"/>
      <c r="H11" s="255">
        <v>1</v>
      </c>
      <c r="I11" s="255"/>
      <c r="J11" s="255"/>
      <c r="K11" s="255"/>
      <c r="L11" s="255"/>
      <c r="M11" s="255"/>
      <c r="N11" s="255"/>
      <c r="O11" s="255"/>
      <c r="P11" s="255"/>
      <c r="Q11" s="255"/>
      <c r="R11" s="255"/>
      <c r="S11" s="255"/>
      <c r="T11" s="255"/>
    </row>
    <row r="12" spans="1:20" ht="45" hidden="1">
      <c r="A12" s="255">
        <v>7</v>
      </c>
      <c r="B12" s="174" t="s">
        <v>1619</v>
      </c>
      <c r="C12" s="255">
        <v>2022</v>
      </c>
      <c r="D12" s="255" t="s">
        <v>1550</v>
      </c>
      <c r="E12" s="258" t="s">
        <v>1613</v>
      </c>
      <c r="F12" s="257">
        <v>5000000</v>
      </c>
      <c r="G12" s="256"/>
      <c r="H12" s="255">
        <v>1</v>
      </c>
      <c r="I12" s="255"/>
      <c r="J12" s="255"/>
      <c r="K12" s="255"/>
      <c r="L12" s="255"/>
      <c r="M12" s="255"/>
      <c r="N12" s="255"/>
      <c r="O12" s="255"/>
      <c r="P12" s="255"/>
      <c r="Q12" s="255"/>
      <c r="R12" s="255"/>
      <c r="S12" s="255"/>
      <c r="T12" s="255"/>
    </row>
    <row r="13" spans="1:20" ht="45" hidden="1">
      <c r="A13" s="255">
        <v>8</v>
      </c>
      <c r="B13" s="174" t="s">
        <v>1620</v>
      </c>
      <c r="C13" s="255">
        <v>2020</v>
      </c>
      <c r="D13" s="255" t="s">
        <v>1550</v>
      </c>
      <c r="E13" s="258" t="s">
        <v>1613</v>
      </c>
      <c r="F13" s="257">
        <v>5000000</v>
      </c>
      <c r="G13" s="256"/>
      <c r="H13" s="255">
        <v>1</v>
      </c>
      <c r="I13" s="255"/>
      <c r="J13" s="255"/>
      <c r="K13" s="255"/>
      <c r="L13" s="255"/>
      <c r="M13" s="255"/>
      <c r="N13" s="255"/>
      <c r="O13" s="255"/>
      <c r="P13" s="255"/>
      <c r="Q13" s="255"/>
      <c r="R13" s="255"/>
      <c r="S13" s="255"/>
      <c r="T13" s="255"/>
    </row>
    <row r="14" spans="1:20" ht="75" hidden="1">
      <c r="A14" s="255">
        <v>9</v>
      </c>
      <c r="B14" s="174" t="s">
        <v>1621</v>
      </c>
      <c r="C14" s="255">
        <v>2020</v>
      </c>
      <c r="D14" s="255" t="s">
        <v>1550</v>
      </c>
      <c r="E14" s="258" t="s">
        <v>1613</v>
      </c>
      <c r="F14" s="257">
        <v>10000000</v>
      </c>
      <c r="G14" s="256"/>
      <c r="H14" s="255">
        <v>1</v>
      </c>
      <c r="I14" s="255"/>
      <c r="J14" s="255"/>
      <c r="K14" s="255"/>
      <c r="L14" s="255"/>
      <c r="M14" s="255"/>
      <c r="N14" s="255"/>
      <c r="O14" s="255"/>
      <c r="P14" s="255"/>
      <c r="Q14" s="255"/>
      <c r="R14" s="255"/>
      <c r="S14" s="255"/>
      <c r="T14" s="255"/>
    </row>
    <row r="15" spans="1:20" ht="60" hidden="1">
      <c r="A15" s="255">
        <v>10</v>
      </c>
      <c r="B15" s="174" t="s">
        <v>1622</v>
      </c>
      <c r="C15" s="255">
        <v>2020</v>
      </c>
      <c r="D15" s="255" t="s">
        <v>1550</v>
      </c>
      <c r="E15" s="258" t="s">
        <v>1613</v>
      </c>
      <c r="F15" s="257">
        <v>10000000</v>
      </c>
      <c r="G15" s="256"/>
      <c r="H15" s="255">
        <v>1</v>
      </c>
      <c r="I15" s="255"/>
      <c r="J15" s="255"/>
      <c r="K15" s="255"/>
      <c r="L15" s="255"/>
      <c r="M15" s="255"/>
      <c r="N15" s="255"/>
      <c r="O15" s="255"/>
      <c r="P15" s="255"/>
      <c r="Q15" s="255"/>
      <c r="R15" s="255"/>
      <c r="S15" s="255"/>
      <c r="T15" s="255"/>
    </row>
    <row r="16" spans="1:20" ht="60" hidden="1">
      <c r="A16" s="255">
        <v>11</v>
      </c>
      <c r="B16" s="174" t="s">
        <v>1623</v>
      </c>
      <c r="C16" s="255">
        <v>2020</v>
      </c>
      <c r="D16" s="255" t="s">
        <v>1550</v>
      </c>
      <c r="E16" s="258" t="s">
        <v>1613</v>
      </c>
      <c r="F16" s="257">
        <v>10000000</v>
      </c>
      <c r="G16" s="256"/>
      <c r="H16" s="255">
        <v>1</v>
      </c>
      <c r="I16" s="255"/>
      <c r="J16" s="255"/>
      <c r="K16" s="255"/>
      <c r="L16" s="255"/>
      <c r="M16" s="255"/>
      <c r="N16" s="255"/>
      <c r="O16" s="255"/>
      <c r="P16" s="255"/>
      <c r="Q16" s="255"/>
      <c r="R16" s="255"/>
      <c r="S16" s="255"/>
      <c r="T16" s="255"/>
    </row>
    <row r="17" spans="1:20" ht="60" hidden="1">
      <c r="A17" s="255">
        <v>12</v>
      </c>
      <c r="B17" s="174" t="s">
        <v>1624</v>
      </c>
      <c r="C17" s="255">
        <v>2021</v>
      </c>
      <c r="D17" s="255" t="s">
        <v>1550</v>
      </c>
      <c r="E17" s="258" t="s">
        <v>1625</v>
      </c>
      <c r="F17" s="257">
        <v>5000000</v>
      </c>
      <c r="G17" s="256"/>
      <c r="H17" s="255">
        <v>1</v>
      </c>
      <c r="I17" s="255"/>
      <c r="J17" s="255"/>
      <c r="K17" s="255"/>
      <c r="L17" s="255"/>
      <c r="M17" s="255"/>
      <c r="N17" s="255"/>
      <c r="O17" s="255"/>
      <c r="P17" s="255"/>
      <c r="Q17" s="255"/>
      <c r="R17" s="255"/>
      <c r="S17" s="255"/>
      <c r="T17" s="255"/>
    </row>
    <row r="18" spans="1:20" ht="45" hidden="1">
      <c r="A18" s="255">
        <v>13</v>
      </c>
      <c r="B18" s="174" t="s">
        <v>1626</v>
      </c>
      <c r="C18" s="255">
        <v>2021</v>
      </c>
      <c r="D18" s="255" t="s">
        <v>1550</v>
      </c>
      <c r="E18" s="258" t="s">
        <v>1613</v>
      </c>
      <c r="F18" s="257">
        <v>3000000</v>
      </c>
      <c r="G18" s="256"/>
      <c r="H18" s="255">
        <v>1</v>
      </c>
      <c r="I18" s="255"/>
      <c r="J18" s="255"/>
      <c r="K18" s="255"/>
      <c r="L18" s="255"/>
      <c r="M18" s="255"/>
      <c r="N18" s="255"/>
      <c r="O18" s="255"/>
      <c r="P18" s="255"/>
      <c r="Q18" s="255"/>
      <c r="R18" s="255"/>
      <c r="S18" s="255"/>
      <c r="T18" s="255"/>
    </row>
    <row r="19" spans="1:20" ht="90" hidden="1">
      <c r="A19" s="255">
        <v>14</v>
      </c>
      <c r="B19" s="174" t="s">
        <v>1627</v>
      </c>
      <c r="C19" s="255">
        <v>2023</v>
      </c>
      <c r="D19" s="255" t="s">
        <v>1550</v>
      </c>
      <c r="E19" s="256"/>
      <c r="F19" s="257">
        <v>46600000</v>
      </c>
      <c r="G19" s="256"/>
      <c r="H19" s="255">
        <v>1</v>
      </c>
      <c r="I19" s="255"/>
      <c r="J19" s="255"/>
      <c r="K19" s="255"/>
      <c r="L19" s="255"/>
      <c r="M19" s="255"/>
      <c r="N19" s="255"/>
      <c r="O19" s="255"/>
      <c r="P19" s="255"/>
      <c r="Q19" s="255"/>
      <c r="R19" s="255"/>
      <c r="S19" s="255"/>
      <c r="T19" s="255"/>
    </row>
    <row r="20" spans="1:20" ht="45" hidden="1">
      <c r="A20" s="255">
        <v>15</v>
      </c>
      <c r="B20" s="260" t="s">
        <v>1628</v>
      </c>
      <c r="C20" s="255">
        <v>2023</v>
      </c>
      <c r="D20" s="255" t="s">
        <v>1578</v>
      </c>
      <c r="E20" s="256"/>
      <c r="F20" s="257"/>
      <c r="G20" s="256"/>
      <c r="H20" s="255"/>
      <c r="I20" s="255"/>
      <c r="J20" s="255"/>
      <c r="K20" s="255"/>
      <c r="L20" s="255">
        <v>1</v>
      </c>
      <c r="M20" s="255"/>
      <c r="N20" s="255"/>
      <c r="O20" s="255"/>
      <c r="P20" s="255"/>
      <c r="Q20" s="255"/>
      <c r="R20" s="255"/>
      <c r="S20" s="255"/>
      <c r="T20" s="255"/>
    </row>
    <row r="21" spans="1:20" ht="30" hidden="1">
      <c r="A21" s="255">
        <v>16</v>
      </c>
      <c r="B21" s="174" t="s">
        <v>1629</v>
      </c>
      <c r="C21" s="255">
        <v>2021</v>
      </c>
      <c r="D21" s="255" t="s">
        <v>1578</v>
      </c>
      <c r="E21" s="256"/>
      <c r="F21" s="257"/>
      <c r="G21" s="256"/>
      <c r="H21" s="255"/>
      <c r="I21" s="255"/>
      <c r="J21" s="255"/>
      <c r="K21" s="255"/>
      <c r="L21" s="255"/>
      <c r="M21" s="255"/>
      <c r="N21" s="255"/>
      <c r="O21" s="255">
        <v>1</v>
      </c>
      <c r="P21" s="255"/>
      <c r="Q21" s="255"/>
      <c r="R21" s="255"/>
      <c r="S21" s="255"/>
      <c r="T21" s="255"/>
    </row>
    <row r="22" spans="1:20" ht="30" hidden="1">
      <c r="A22" s="255">
        <v>17</v>
      </c>
      <c r="B22" s="174" t="s">
        <v>1630</v>
      </c>
      <c r="C22" s="255">
        <v>2022</v>
      </c>
      <c r="D22" s="255" t="s">
        <v>1578</v>
      </c>
      <c r="E22" s="256"/>
      <c r="F22" s="257"/>
      <c r="G22" s="261"/>
      <c r="H22" s="255"/>
      <c r="I22" s="255"/>
      <c r="J22" s="255"/>
      <c r="K22" s="255"/>
      <c r="L22" s="255"/>
      <c r="M22" s="255"/>
      <c r="N22" s="255"/>
      <c r="O22" s="255">
        <v>1</v>
      </c>
      <c r="P22" s="255"/>
      <c r="Q22" s="255"/>
      <c r="R22" s="255"/>
      <c r="S22" s="255"/>
      <c r="T22" s="255"/>
    </row>
    <row r="23" spans="1:20" ht="30" hidden="1">
      <c r="A23" s="255">
        <v>18</v>
      </c>
      <c r="B23" s="174" t="s">
        <v>1631</v>
      </c>
      <c r="C23" s="255">
        <v>2023</v>
      </c>
      <c r="D23" s="255" t="s">
        <v>1578</v>
      </c>
      <c r="E23" s="256" t="s">
        <v>1632</v>
      </c>
      <c r="F23" s="257"/>
      <c r="G23" s="261">
        <v>22832852</v>
      </c>
      <c r="H23" s="255"/>
      <c r="I23" s="255"/>
      <c r="J23" s="255"/>
      <c r="K23" s="255"/>
      <c r="L23" s="255"/>
      <c r="M23" s="255"/>
      <c r="N23" s="255"/>
      <c r="O23" s="255">
        <v>1</v>
      </c>
      <c r="P23" s="255"/>
      <c r="Q23" s="255"/>
      <c r="R23" s="255"/>
      <c r="S23" s="255"/>
      <c r="T23" s="255"/>
    </row>
    <row r="24" spans="1:20" ht="30" hidden="1">
      <c r="A24" s="255">
        <v>19</v>
      </c>
      <c r="B24" s="174" t="s">
        <v>1631</v>
      </c>
      <c r="C24" s="255">
        <v>2023</v>
      </c>
      <c r="D24" s="255" t="s">
        <v>1578</v>
      </c>
      <c r="E24" s="256"/>
      <c r="F24" s="257"/>
      <c r="G24" s="261"/>
      <c r="H24" s="255"/>
      <c r="I24" s="255"/>
      <c r="J24" s="255"/>
      <c r="K24" s="255"/>
      <c r="L24" s="255"/>
      <c r="M24" s="255"/>
      <c r="N24" s="255"/>
      <c r="O24" s="255">
        <v>1</v>
      </c>
      <c r="P24" s="255"/>
      <c r="Q24" s="255"/>
      <c r="R24" s="255"/>
      <c r="S24" s="255"/>
      <c r="T24" s="255"/>
    </row>
    <row r="25" spans="1:20" ht="30" hidden="1">
      <c r="A25" s="255">
        <v>20</v>
      </c>
      <c r="B25" s="174" t="s">
        <v>1633</v>
      </c>
      <c r="C25" s="255">
        <v>2023</v>
      </c>
      <c r="D25" s="255" t="s">
        <v>1578</v>
      </c>
      <c r="E25" s="258"/>
      <c r="F25" s="257"/>
      <c r="G25" s="256"/>
      <c r="H25" s="255"/>
      <c r="I25" s="255"/>
      <c r="J25" s="255"/>
      <c r="K25" s="255"/>
      <c r="L25" s="255"/>
      <c r="M25" s="255"/>
      <c r="N25" s="255"/>
      <c r="O25" s="255"/>
      <c r="P25" s="255">
        <v>1</v>
      </c>
      <c r="Q25" s="255"/>
      <c r="R25" s="255"/>
      <c r="S25" s="255"/>
      <c r="T25" s="255"/>
    </row>
    <row r="26" spans="1:20" ht="60" hidden="1">
      <c r="A26" s="255">
        <v>21</v>
      </c>
      <c r="B26" s="174" t="s">
        <v>1634</v>
      </c>
      <c r="C26" s="255">
        <v>2022</v>
      </c>
      <c r="D26" s="255" t="s">
        <v>1550</v>
      </c>
      <c r="E26" s="258" t="s">
        <v>1613</v>
      </c>
      <c r="F26" s="257"/>
      <c r="G26" s="256"/>
      <c r="H26" s="255">
        <v>1</v>
      </c>
      <c r="I26" s="255"/>
      <c r="J26" s="255"/>
      <c r="K26" s="255"/>
      <c r="L26" s="255"/>
      <c r="M26" s="255"/>
      <c r="N26" s="255"/>
      <c r="O26" s="255"/>
      <c r="P26" s="255"/>
      <c r="Q26" s="255"/>
      <c r="R26" s="255"/>
      <c r="S26" s="255"/>
      <c r="T26" s="255"/>
    </row>
    <row r="27" spans="1:20" ht="45" hidden="1">
      <c r="A27" s="255">
        <v>22</v>
      </c>
      <c r="B27" s="174" t="s">
        <v>1635</v>
      </c>
      <c r="C27" s="255">
        <v>2021</v>
      </c>
      <c r="D27" s="255" t="s">
        <v>1550</v>
      </c>
      <c r="E27" s="258" t="s">
        <v>1613</v>
      </c>
      <c r="F27" s="257">
        <v>10000000</v>
      </c>
      <c r="G27" s="256"/>
      <c r="H27" s="255">
        <v>1</v>
      </c>
      <c r="I27" s="255"/>
      <c r="J27" s="255"/>
      <c r="K27" s="255"/>
      <c r="L27" s="255"/>
      <c r="M27" s="255"/>
      <c r="N27" s="255"/>
      <c r="O27" s="255"/>
      <c r="P27" s="255"/>
      <c r="Q27" s="255"/>
      <c r="R27" s="255"/>
      <c r="S27" s="255"/>
      <c r="T27" s="255"/>
    </row>
    <row r="28" spans="1:20" ht="60" hidden="1">
      <c r="A28" s="255">
        <v>23</v>
      </c>
      <c r="B28" s="262" t="s">
        <v>1636</v>
      </c>
      <c r="C28" s="255">
        <v>2022</v>
      </c>
      <c r="D28" s="255" t="s">
        <v>1550</v>
      </c>
      <c r="E28" s="258" t="s">
        <v>1613</v>
      </c>
      <c r="F28" s="257">
        <v>5000000</v>
      </c>
      <c r="G28" s="256"/>
      <c r="H28" s="255">
        <v>1</v>
      </c>
      <c r="I28" s="255"/>
      <c r="J28" s="255"/>
      <c r="K28" s="255"/>
      <c r="L28" s="255"/>
      <c r="M28" s="255"/>
      <c r="N28" s="255"/>
      <c r="O28" s="255"/>
      <c r="P28" s="255"/>
      <c r="Q28" s="255"/>
      <c r="R28" s="255"/>
      <c r="S28" s="255"/>
      <c r="T28" s="255"/>
    </row>
    <row r="29" spans="1:20" ht="60" hidden="1">
      <c r="A29" s="255">
        <v>24</v>
      </c>
      <c r="B29" s="174" t="s">
        <v>1637</v>
      </c>
      <c r="C29" s="255">
        <v>2021</v>
      </c>
      <c r="D29" s="255" t="s">
        <v>1550</v>
      </c>
      <c r="E29" s="258" t="s">
        <v>1613</v>
      </c>
      <c r="F29" s="257">
        <v>5000000</v>
      </c>
      <c r="G29" s="256"/>
      <c r="H29" s="255">
        <v>1</v>
      </c>
      <c r="I29" s="255"/>
      <c r="J29" s="255"/>
      <c r="K29" s="255"/>
      <c r="L29" s="255"/>
      <c r="M29" s="255"/>
      <c r="N29" s="255"/>
      <c r="O29" s="255"/>
      <c r="P29" s="255"/>
      <c r="Q29" s="255"/>
      <c r="R29" s="255"/>
      <c r="S29" s="255"/>
      <c r="T29" s="255"/>
    </row>
    <row r="30" spans="1:20" ht="45" hidden="1">
      <c r="A30" s="255">
        <v>25</v>
      </c>
      <c r="B30" s="262" t="s">
        <v>1638</v>
      </c>
      <c r="C30" s="255">
        <v>2020</v>
      </c>
      <c r="D30" s="255" t="s">
        <v>1550</v>
      </c>
      <c r="E30" s="256" t="s">
        <v>1613</v>
      </c>
      <c r="F30" s="257">
        <v>3000000</v>
      </c>
      <c r="G30" s="256"/>
      <c r="H30" s="255">
        <v>1</v>
      </c>
      <c r="I30" s="255"/>
      <c r="J30" s="255"/>
      <c r="K30" s="255"/>
      <c r="L30" s="255"/>
      <c r="M30" s="255"/>
      <c r="N30" s="255"/>
      <c r="O30" s="255"/>
      <c r="P30" s="255">
        <v>1</v>
      </c>
      <c r="Q30" s="255"/>
      <c r="R30" s="255"/>
      <c r="S30" s="255"/>
      <c r="T30" s="255"/>
    </row>
    <row r="31" spans="1:20" ht="30" hidden="1">
      <c r="A31" s="255">
        <v>26</v>
      </c>
      <c r="B31" s="174" t="s">
        <v>1639</v>
      </c>
      <c r="C31" s="255">
        <v>2022</v>
      </c>
      <c r="D31" s="255" t="s">
        <v>1578</v>
      </c>
      <c r="E31" s="256" t="s">
        <v>1613</v>
      </c>
      <c r="F31" s="257"/>
      <c r="G31" s="256"/>
      <c r="H31" s="255"/>
      <c r="I31" s="255"/>
      <c r="J31" s="255"/>
      <c r="K31" s="255"/>
      <c r="L31" s="255"/>
      <c r="M31" s="255"/>
      <c r="N31" s="255"/>
      <c r="O31" s="255"/>
      <c r="P31" s="255">
        <v>1</v>
      </c>
      <c r="Q31" s="255"/>
      <c r="R31" s="255"/>
      <c r="S31" s="255"/>
      <c r="T31" s="255"/>
    </row>
    <row r="32" spans="1:20" ht="90" hidden="1">
      <c r="A32" s="255">
        <v>27</v>
      </c>
      <c r="B32" s="174" t="s">
        <v>1640</v>
      </c>
      <c r="C32" s="255">
        <v>2023</v>
      </c>
      <c r="D32" s="255" t="s">
        <v>1550</v>
      </c>
      <c r="E32" s="256" t="s">
        <v>1613</v>
      </c>
      <c r="F32" s="257"/>
      <c r="G32" s="256"/>
      <c r="H32" s="255">
        <v>1</v>
      </c>
      <c r="I32" s="255"/>
      <c r="J32" s="255"/>
      <c r="K32" s="255"/>
      <c r="L32" s="255"/>
      <c r="M32" s="255"/>
      <c r="N32" s="255"/>
      <c r="O32" s="255"/>
      <c r="P32" s="255"/>
      <c r="Q32" s="255"/>
      <c r="R32" s="255"/>
      <c r="S32" s="255"/>
      <c r="T32" s="255"/>
    </row>
    <row r="33" spans="1:20" ht="45" hidden="1">
      <c r="A33" s="255">
        <v>28</v>
      </c>
      <c r="B33" s="174" t="s">
        <v>1641</v>
      </c>
      <c r="C33" s="255">
        <v>2023</v>
      </c>
      <c r="D33" s="255" t="s">
        <v>1578</v>
      </c>
      <c r="E33" s="256" t="s">
        <v>1579</v>
      </c>
      <c r="F33" s="257"/>
      <c r="G33" s="256"/>
      <c r="H33" s="255"/>
      <c r="I33" s="255"/>
      <c r="J33" s="255"/>
      <c r="K33" s="255"/>
      <c r="L33" s="255"/>
      <c r="M33" s="255"/>
      <c r="N33" s="255"/>
      <c r="O33" s="255"/>
      <c r="P33" s="255">
        <v>1</v>
      </c>
      <c r="Q33" s="255"/>
      <c r="R33" s="255"/>
      <c r="S33" s="255"/>
      <c r="T33" s="255"/>
    </row>
    <row r="34" spans="1:20" ht="30" hidden="1">
      <c r="A34" s="255">
        <v>29</v>
      </c>
      <c r="B34" s="174" t="s">
        <v>1642</v>
      </c>
      <c r="C34" s="255">
        <v>2023</v>
      </c>
      <c r="D34" s="255" t="s">
        <v>1578</v>
      </c>
      <c r="E34" s="256" t="s">
        <v>1579</v>
      </c>
      <c r="F34" s="257"/>
      <c r="G34" s="256"/>
      <c r="H34" s="255"/>
      <c r="I34" s="255"/>
      <c r="J34" s="255"/>
      <c r="K34" s="255"/>
      <c r="L34" s="255"/>
      <c r="M34" s="255"/>
      <c r="N34" s="255"/>
      <c r="O34" s="255"/>
      <c r="P34" s="255">
        <v>1</v>
      </c>
      <c r="Q34" s="255"/>
      <c r="R34" s="255"/>
      <c r="S34" s="255"/>
      <c r="T34" s="255"/>
    </row>
    <row r="35" spans="1:20" ht="30" hidden="1">
      <c r="A35" s="255">
        <v>30</v>
      </c>
      <c r="B35" s="174" t="s">
        <v>1629</v>
      </c>
      <c r="C35" s="255">
        <v>2021</v>
      </c>
      <c r="D35" s="255" t="s">
        <v>1578</v>
      </c>
      <c r="E35" s="256" t="s">
        <v>1579</v>
      </c>
      <c r="F35" s="257"/>
      <c r="G35" s="256"/>
      <c r="H35" s="255"/>
      <c r="I35" s="255"/>
      <c r="J35" s="255"/>
      <c r="K35" s="255"/>
      <c r="L35" s="255"/>
      <c r="M35" s="255"/>
      <c r="N35" s="255"/>
      <c r="O35" s="255"/>
      <c r="P35" s="255">
        <v>1</v>
      </c>
      <c r="Q35" s="255"/>
      <c r="R35" s="255"/>
      <c r="S35" s="255"/>
      <c r="T35" s="255"/>
    </row>
    <row r="36" spans="1:20" ht="30" hidden="1">
      <c r="A36" s="255">
        <v>31</v>
      </c>
      <c r="B36" s="174" t="s">
        <v>1643</v>
      </c>
      <c r="C36" s="255">
        <v>2023</v>
      </c>
      <c r="D36" s="255" t="s">
        <v>1578</v>
      </c>
      <c r="E36" s="256" t="s">
        <v>1644</v>
      </c>
      <c r="F36" s="257"/>
      <c r="G36" s="256"/>
      <c r="H36" s="255"/>
      <c r="I36" s="255"/>
      <c r="J36" s="255"/>
      <c r="K36" s="255"/>
      <c r="L36" s="255"/>
      <c r="M36" s="255"/>
      <c r="N36" s="255"/>
      <c r="O36" s="255">
        <v>1</v>
      </c>
      <c r="P36" s="255"/>
      <c r="Q36" s="255"/>
      <c r="R36" s="255"/>
      <c r="S36" s="255"/>
      <c r="T36" s="255"/>
    </row>
    <row r="37" spans="1:20" ht="45" hidden="1">
      <c r="A37" s="255">
        <v>32</v>
      </c>
      <c r="B37" s="174" t="s">
        <v>1641</v>
      </c>
      <c r="C37" s="255">
        <v>2023</v>
      </c>
      <c r="D37" s="255" t="s">
        <v>1578</v>
      </c>
      <c r="E37" s="256" t="s">
        <v>1644</v>
      </c>
      <c r="F37" s="257"/>
      <c r="G37" s="256"/>
      <c r="H37" s="255"/>
      <c r="I37" s="255"/>
      <c r="J37" s="255"/>
      <c r="K37" s="255"/>
      <c r="L37" s="255"/>
      <c r="M37" s="255"/>
      <c r="N37" s="255"/>
      <c r="O37" s="255">
        <v>1</v>
      </c>
      <c r="P37" s="255"/>
      <c r="Q37" s="255"/>
      <c r="R37" s="255"/>
      <c r="S37" s="255"/>
      <c r="T37" s="255"/>
    </row>
    <row r="38" spans="1:20" ht="30" hidden="1">
      <c r="A38" s="255">
        <v>33</v>
      </c>
      <c r="B38" s="174" t="s">
        <v>1642</v>
      </c>
      <c r="C38" s="255">
        <v>2023</v>
      </c>
      <c r="D38" s="255" t="s">
        <v>1578</v>
      </c>
      <c r="E38" s="256" t="s">
        <v>1644</v>
      </c>
      <c r="F38" s="257"/>
      <c r="G38" s="256"/>
      <c r="H38" s="255"/>
      <c r="I38" s="255"/>
      <c r="J38" s="255"/>
      <c r="K38" s="255"/>
      <c r="L38" s="255"/>
      <c r="M38" s="255"/>
      <c r="N38" s="255"/>
      <c r="O38" s="255">
        <v>1</v>
      </c>
      <c r="P38" s="255"/>
      <c r="Q38" s="255"/>
      <c r="R38" s="255"/>
      <c r="S38" s="255"/>
      <c r="T38" s="255"/>
    </row>
    <row r="39" spans="1:20" ht="30" hidden="1">
      <c r="A39" s="255">
        <v>34</v>
      </c>
      <c r="B39" s="174" t="s">
        <v>1643</v>
      </c>
      <c r="C39" s="255">
        <v>2023</v>
      </c>
      <c r="D39" s="255" t="s">
        <v>1578</v>
      </c>
      <c r="E39" s="256" t="s">
        <v>1644</v>
      </c>
      <c r="F39" s="257"/>
      <c r="G39" s="256"/>
      <c r="H39" s="255"/>
      <c r="I39" s="255"/>
      <c r="J39" s="255"/>
      <c r="K39" s="255"/>
      <c r="L39" s="255"/>
      <c r="M39" s="255"/>
      <c r="N39" s="255"/>
      <c r="O39" s="255">
        <v>1</v>
      </c>
      <c r="P39" s="255"/>
      <c r="Q39" s="255"/>
      <c r="R39" s="255"/>
      <c r="S39" s="255"/>
      <c r="T39" s="255"/>
    </row>
    <row r="40" spans="1:20" ht="45" hidden="1">
      <c r="A40" s="255">
        <v>35</v>
      </c>
      <c r="B40" s="174" t="s">
        <v>1645</v>
      </c>
      <c r="C40" s="263">
        <v>2023</v>
      </c>
      <c r="D40" s="255" t="s">
        <v>1550</v>
      </c>
      <c r="E40" s="256" t="s">
        <v>1613</v>
      </c>
      <c r="F40" s="257"/>
      <c r="G40" s="256"/>
      <c r="H40" s="255">
        <v>1</v>
      </c>
      <c r="I40" s="255"/>
      <c r="J40" s="255"/>
      <c r="K40" s="255"/>
      <c r="L40" s="255"/>
      <c r="M40" s="255"/>
      <c r="N40" s="255"/>
      <c r="O40" s="255"/>
      <c r="P40" s="255"/>
      <c r="Q40" s="255"/>
      <c r="R40" s="255"/>
      <c r="S40" s="255"/>
      <c r="T40" s="255"/>
    </row>
    <row r="41" spans="1:20" ht="75" hidden="1">
      <c r="A41" s="255">
        <v>36</v>
      </c>
      <c r="B41" s="174" t="s">
        <v>1646</v>
      </c>
      <c r="C41" s="255">
        <v>2020</v>
      </c>
      <c r="D41" s="255" t="s">
        <v>1550</v>
      </c>
      <c r="E41" s="256" t="s">
        <v>1613</v>
      </c>
      <c r="F41" s="257"/>
      <c r="G41" s="256"/>
      <c r="H41" s="255">
        <v>1</v>
      </c>
      <c r="I41" s="255"/>
      <c r="J41" s="255"/>
      <c r="K41" s="255"/>
      <c r="L41" s="255"/>
      <c r="M41" s="255"/>
      <c r="N41" s="255"/>
      <c r="O41" s="255"/>
      <c r="P41" s="255"/>
      <c r="Q41" s="255"/>
      <c r="R41" s="255"/>
      <c r="S41" s="255"/>
      <c r="T41" s="255"/>
    </row>
    <row r="42" spans="1:20" ht="75" hidden="1">
      <c r="A42" s="255">
        <v>37</v>
      </c>
      <c r="B42" s="174" t="s">
        <v>1647</v>
      </c>
      <c r="C42" s="255">
        <v>2023</v>
      </c>
      <c r="D42" s="255" t="s">
        <v>1550</v>
      </c>
      <c r="E42" s="256" t="s">
        <v>1613</v>
      </c>
      <c r="F42" s="257"/>
      <c r="G42" s="256"/>
      <c r="H42" s="255">
        <v>1</v>
      </c>
      <c r="I42" s="255"/>
      <c r="J42" s="255"/>
      <c r="K42" s="255"/>
      <c r="L42" s="255"/>
      <c r="M42" s="255"/>
      <c r="N42" s="255"/>
      <c r="O42" s="255"/>
      <c r="P42" s="255"/>
      <c r="Q42" s="255"/>
      <c r="R42" s="255"/>
      <c r="S42" s="255"/>
      <c r="T42" s="255"/>
    </row>
    <row r="43" spans="1:20" ht="60" hidden="1">
      <c r="A43" s="255">
        <v>38</v>
      </c>
      <c r="B43" s="174" t="s">
        <v>1648</v>
      </c>
      <c r="C43" s="255">
        <v>2023</v>
      </c>
      <c r="D43" s="255" t="s">
        <v>1550</v>
      </c>
      <c r="E43" s="256" t="s">
        <v>1613</v>
      </c>
      <c r="F43" s="257"/>
      <c r="G43" s="256"/>
      <c r="H43" s="255">
        <v>1</v>
      </c>
      <c r="I43" s="255"/>
      <c r="J43" s="255"/>
      <c r="K43" s="255"/>
      <c r="L43" s="255"/>
      <c r="M43" s="255"/>
      <c r="N43" s="255"/>
      <c r="O43" s="255"/>
      <c r="P43" s="255"/>
      <c r="Q43" s="255"/>
      <c r="R43" s="255"/>
      <c r="S43" s="255"/>
      <c r="T43" s="255"/>
    </row>
    <row r="44" spans="1:20" ht="75">
      <c r="A44" s="255">
        <v>39</v>
      </c>
      <c r="B44" s="174" t="s">
        <v>1649</v>
      </c>
      <c r="C44" s="255">
        <v>2024</v>
      </c>
      <c r="D44" s="255" t="s">
        <v>1550</v>
      </c>
      <c r="E44" s="256" t="s">
        <v>1650</v>
      </c>
      <c r="F44" s="257"/>
      <c r="G44" s="256"/>
      <c r="H44" s="255">
        <v>1</v>
      </c>
      <c r="I44" s="255"/>
      <c r="J44" s="255"/>
      <c r="K44" s="255"/>
      <c r="L44" s="255"/>
      <c r="M44" s="255"/>
      <c r="N44" s="255"/>
      <c r="O44" s="255"/>
      <c r="P44" s="255"/>
      <c r="Q44" s="255"/>
      <c r="R44" s="255"/>
      <c r="S44" s="255"/>
      <c r="T44" s="255"/>
    </row>
    <row r="45" spans="1:20" ht="45" hidden="1">
      <c r="A45" s="255">
        <v>40</v>
      </c>
      <c r="B45" s="174" t="s">
        <v>1651</v>
      </c>
      <c r="C45" s="255">
        <v>2023</v>
      </c>
      <c r="D45" s="255" t="s">
        <v>1550</v>
      </c>
      <c r="E45" s="256" t="s">
        <v>1613</v>
      </c>
      <c r="F45" s="257"/>
      <c r="G45" s="256"/>
      <c r="H45" s="255">
        <v>1</v>
      </c>
      <c r="I45" s="255"/>
      <c r="J45" s="255"/>
      <c r="K45" s="255"/>
      <c r="L45" s="255"/>
      <c r="M45" s="255"/>
      <c r="N45" s="255"/>
      <c r="O45" s="255"/>
      <c r="P45" s="255"/>
      <c r="Q45" s="255"/>
      <c r="R45" s="255"/>
      <c r="S45" s="255"/>
      <c r="T45" s="255"/>
    </row>
    <row r="46" spans="1:20" ht="75" hidden="1">
      <c r="A46" s="255">
        <v>41</v>
      </c>
      <c r="B46" s="174" t="s">
        <v>1652</v>
      </c>
      <c r="C46" s="255">
        <v>2023</v>
      </c>
      <c r="D46" s="255" t="s">
        <v>1550</v>
      </c>
      <c r="E46" s="256" t="s">
        <v>1613</v>
      </c>
      <c r="F46" s="257"/>
      <c r="G46" s="256"/>
      <c r="H46" s="255">
        <v>1</v>
      </c>
      <c r="I46" s="255"/>
      <c r="J46" s="255"/>
      <c r="K46" s="255"/>
      <c r="L46" s="255"/>
      <c r="M46" s="255"/>
      <c r="N46" s="255"/>
      <c r="O46" s="255"/>
      <c r="P46" s="255"/>
      <c r="Q46" s="255"/>
      <c r="R46" s="255"/>
      <c r="S46" s="255"/>
      <c r="T46" s="255"/>
    </row>
    <row r="47" spans="1:20" ht="75" hidden="1">
      <c r="A47" s="255">
        <v>42</v>
      </c>
      <c r="B47" s="174" t="s">
        <v>1653</v>
      </c>
      <c r="C47" s="255">
        <v>2023</v>
      </c>
      <c r="D47" s="255" t="s">
        <v>1550</v>
      </c>
      <c r="E47" s="256" t="s">
        <v>1613</v>
      </c>
      <c r="F47" s="257"/>
      <c r="G47" s="256"/>
      <c r="H47" s="255">
        <v>1</v>
      </c>
      <c r="I47" s="255"/>
      <c r="J47" s="255"/>
      <c r="K47" s="255"/>
      <c r="L47" s="255"/>
      <c r="M47" s="255"/>
      <c r="N47" s="255"/>
      <c r="O47" s="255"/>
      <c r="P47" s="255"/>
      <c r="Q47" s="255"/>
      <c r="R47" s="255"/>
      <c r="S47" s="255"/>
      <c r="T47" s="255"/>
    </row>
    <row r="48" spans="1:20" ht="60" hidden="1">
      <c r="A48" s="255">
        <v>43</v>
      </c>
      <c r="B48" s="174" t="s">
        <v>1654</v>
      </c>
      <c r="C48" s="263">
        <v>2021</v>
      </c>
      <c r="D48" s="255" t="s">
        <v>1550</v>
      </c>
      <c r="E48" s="256" t="s">
        <v>1655</v>
      </c>
      <c r="F48" s="257"/>
      <c r="G48" s="256"/>
      <c r="H48" s="255">
        <v>1</v>
      </c>
      <c r="I48" s="255"/>
      <c r="J48" s="255"/>
      <c r="K48" s="255"/>
      <c r="L48" s="255"/>
      <c r="M48" s="255"/>
      <c r="N48" s="255"/>
      <c r="O48" s="255"/>
      <c r="P48" s="255"/>
      <c r="Q48" s="255"/>
      <c r="R48" s="255"/>
      <c r="S48" s="255"/>
      <c r="T48" s="255"/>
    </row>
    <row r="49" spans="1:20" ht="75" hidden="1">
      <c r="A49" s="255">
        <v>44</v>
      </c>
      <c r="B49" s="174" t="s">
        <v>1656</v>
      </c>
      <c r="C49" s="263">
        <v>2020</v>
      </c>
      <c r="D49" s="255" t="s">
        <v>1550</v>
      </c>
      <c r="E49" s="256" t="s">
        <v>1655</v>
      </c>
      <c r="F49" s="257"/>
      <c r="G49" s="256"/>
      <c r="H49" s="255">
        <v>1</v>
      </c>
      <c r="I49" s="255"/>
      <c r="J49" s="255"/>
      <c r="K49" s="255"/>
      <c r="L49" s="255"/>
      <c r="M49" s="255"/>
      <c r="N49" s="255"/>
      <c r="O49" s="255"/>
      <c r="P49" s="255"/>
      <c r="Q49" s="255"/>
      <c r="R49" s="255"/>
      <c r="S49" s="255"/>
      <c r="T49" s="255"/>
    </row>
    <row r="50" spans="1:20" ht="105" hidden="1">
      <c r="A50" s="255">
        <v>45</v>
      </c>
      <c r="B50" s="174" t="s">
        <v>1657</v>
      </c>
      <c r="C50" s="263">
        <v>2023</v>
      </c>
      <c r="D50" s="255" t="s">
        <v>1550</v>
      </c>
      <c r="E50" s="256" t="s">
        <v>1658</v>
      </c>
      <c r="F50" s="257"/>
      <c r="G50" s="256"/>
      <c r="H50" s="255"/>
      <c r="I50" s="255">
        <v>1</v>
      </c>
      <c r="J50" s="255"/>
      <c r="K50" s="255"/>
      <c r="L50" s="255"/>
      <c r="M50" s="255"/>
      <c r="N50" s="255"/>
      <c r="O50" s="255"/>
      <c r="P50" s="255"/>
      <c r="Q50" s="255"/>
      <c r="R50" s="255"/>
      <c r="S50" s="255"/>
      <c r="T50" s="255"/>
    </row>
    <row r="51" spans="1:20" ht="60" hidden="1">
      <c r="A51" s="255">
        <v>46</v>
      </c>
      <c r="B51" s="174" t="s">
        <v>1659</v>
      </c>
      <c r="C51" s="263">
        <v>2023</v>
      </c>
      <c r="D51" s="255" t="s">
        <v>1550</v>
      </c>
      <c r="E51" s="256" t="s">
        <v>1655</v>
      </c>
      <c r="F51" s="257"/>
      <c r="G51" s="256"/>
      <c r="H51" s="255">
        <v>1</v>
      </c>
      <c r="I51" s="255"/>
      <c r="J51" s="255"/>
      <c r="K51" s="255"/>
      <c r="L51" s="255"/>
      <c r="M51" s="255"/>
      <c r="N51" s="255"/>
      <c r="O51" s="255"/>
      <c r="P51" s="255"/>
      <c r="Q51" s="255"/>
      <c r="R51" s="255"/>
      <c r="S51" s="255"/>
      <c r="T51" s="255"/>
    </row>
    <row r="52" spans="1:20" ht="90" hidden="1">
      <c r="A52" s="255">
        <v>47</v>
      </c>
      <c r="B52" s="174" t="s">
        <v>1660</v>
      </c>
      <c r="C52" s="263">
        <v>2023</v>
      </c>
      <c r="D52" s="255" t="s">
        <v>1550</v>
      </c>
      <c r="E52" s="256" t="s">
        <v>1650</v>
      </c>
      <c r="F52" s="257"/>
      <c r="G52" s="256"/>
      <c r="H52" s="255">
        <v>1</v>
      </c>
      <c r="I52" s="255"/>
      <c r="J52" s="255"/>
      <c r="K52" s="255"/>
      <c r="L52" s="255"/>
      <c r="M52" s="255"/>
      <c r="N52" s="255"/>
      <c r="O52" s="255"/>
      <c r="P52" s="255"/>
      <c r="Q52" s="255"/>
      <c r="R52" s="255"/>
      <c r="S52" s="255"/>
      <c r="T52" s="255"/>
    </row>
    <row r="53" spans="1:20" ht="75" hidden="1">
      <c r="A53" s="255">
        <v>48</v>
      </c>
      <c r="B53" s="174" t="s">
        <v>1661</v>
      </c>
      <c r="C53" s="263">
        <v>2023</v>
      </c>
      <c r="D53" s="255" t="s">
        <v>1550</v>
      </c>
      <c r="E53" s="256" t="s">
        <v>1655</v>
      </c>
      <c r="F53" s="256"/>
      <c r="G53" s="256"/>
      <c r="H53" s="255">
        <v>1</v>
      </c>
      <c r="I53" s="255"/>
      <c r="J53" s="255"/>
      <c r="K53" s="255"/>
      <c r="L53" s="255"/>
      <c r="M53" s="255"/>
      <c r="N53" s="255"/>
      <c r="O53" s="255"/>
      <c r="P53" s="255"/>
      <c r="Q53" s="255"/>
      <c r="R53" s="255"/>
      <c r="S53" s="255"/>
      <c r="T53" s="255"/>
    </row>
    <row r="54" spans="1:20" ht="75" hidden="1">
      <c r="A54" s="255">
        <v>49</v>
      </c>
      <c r="B54" s="174" t="s">
        <v>1662</v>
      </c>
      <c r="C54" s="263">
        <v>2023</v>
      </c>
      <c r="D54" s="255" t="s">
        <v>1550</v>
      </c>
      <c r="E54" s="256" t="s">
        <v>1655</v>
      </c>
      <c r="F54" s="256"/>
      <c r="G54" s="256"/>
      <c r="H54" s="255">
        <v>1</v>
      </c>
      <c r="I54" s="255"/>
      <c r="J54" s="255"/>
      <c r="K54" s="255"/>
      <c r="L54" s="255"/>
      <c r="M54" s="255"/>
      <c r="N54" s="255"/>
      <c r="O54" s="255"/>
      <c r="P54" s="255"/>
      <c r="Q54" s="255"/>
      <c r="R54" s="255"/>
      <c r="S54" s="255"/>
      <c r="T54" s="255"/>
    </row>
    <row r="55" spans="1:20" ht="45">
      <c r="A55" s="255">
        <v>50</v>
      </c>
      <c r="B55" s="260" t="s">
        <v>1663</v>
      </c>
      <c r="C55" s="263">
        <v>2024</v>
      </c>
      <c r="D55" s="255" t="s">
        <v>1550</v>
      </c>
      <c r="E55" s="256" t="s">
        <v>1664</v>
      </c>
      <c r="F55" s="264"/>
      <c r="G55" s="264"/>
      <c r="H55" s="255"/>
      <c r="I55" s="255"/>
      <c r="J55" s="255">
        <v>1</v>
      </c>
      <c r="K55" s="255"/>
      <c r="L55" s="255"/>
      <c r="M55" s="255"/>
      <c r="N55" s="255"/>
      <c r="O55" s="255"/>
      <c r="P55" s="255"/>
      <c r="Q55" s="255"/>
      <c r="R55" s="255"/>
      <c r="S55" s="255"/>
      <c r="T55" s="255"/>
    </row>
    <row r="56" spans="1:20" ht="30" hidden="1">
      <c r="A56" s="255">
        <v>51</v>
      </c>
      <c r="B56" s="174" t="s">
        <v>1665</v>
      </c>
      <c r="C56" s="263">
        <v>2023</v>
      </c>
      <c r="D56" s="255" t="s">
        <v>1578</v>
      </c>
      <c r="E56" s="256" t="s">
        <v>1666</v>
      </c>
      <c r="F56" s="172"/>
      <c r="G56" s="172"/>
      <c r="H56" s="255"/>
      <c r="I56" s="255"/>
      <c r="J56" s="255"/>
      <c r="K56" s="255"/>
      <c r="L56" s="255"/>
      <c r="M56" s="255"/>
      <c r="N56" s="255"/>
      <c r="O56" s="255">
        <v>1</v>
      </c>
      <c r="P56" s="255"/>
      <c r="Q56" s="255"/>
      <c r="R56" s="255"/>
      <c r="S56" s="255"/>
      <c r="T56" s="255"/>
    </row>
    <row r="57" spans="1:20">
      <c r="A57" s="110"/>
      <c r="B57" s="110"/>
      <c r="C57" s="110"/>
      <c r="D57" s="110"/>
      <c r="E57" s="110"/>
      <c r="F57" s="110"/>
      <c r="G57" s="110"/>
    </row>
    <row r="58" spans="1:20">
      <c r="A58" s="110"/>
      <c r="B58" s="110"/>
      <c r="C58" s="110"/>
      <c r="D58" s="110"/>
      <c r="E58" s="110"/>
      <c r="F58" s="110"/>
      <c r="G58" s="110"/>
    </row>
    <row r="59" spans="1:20">
      <c r="A59" s="110"/>
      <c r="B59" s="110"/>
      <c r="C59" s="110"/>
      <c r="D59" s="110"/>
      <c r="E59" s="110"/>
      <c r="F59" s="110"/>
      <c r="G59" s="110"/>
    </row>
    <row r="60" spans="1:20">
      <c r="A60" s="110"/>
      <c r="B60" s="110"/>
      <c r="C60" s="110"/>
      <c r="D60" s="110"/>
      <c r="E60" s="110"/>
      <c r="F60" s="110"/>
      <c r="G60" s="110"/>
    </row>
    <row r="61" spans="1:20">
      <c r="A61" s="110"/>
      <c r="B61" s="110"/>
      <c r="C61" s="110"/>
      <c r="D61" s="110"/>
      <c r="E61" s="110"/>
      <c r="F61" s="110"/>
      <c r="G61" s="110"/>
    </row>
    <row r="62" spans="1:20">
      <c r="A62" s="110"/>
      <c r="B62" s="110"/>
      <c r="C62" s="110"/>
      <c r="D62" s="110"/>
      <c r="E62" s="110"/>
      <c r="F62" s="110"/>
      <c r="G62" s="110"/>
    </row>
    <row r="63" spans="1:20">
      <c r="A63" s="483" t="s">
        <v>302</v>
      </c>
      <c r="B63" s="484"/>
      <c r="C63" s="484"/>
      <c r="D63" s="484"/>
      <c r="E63" s="484"/>
      <c r="F63" s="484"/>
      <c r="G63" s="484"/>
    </row>
    <row r="64" spans="1:20">
      <c r="A64" s="111" t="s">
        <v>190</v>
      </c>
      <c r="B64" s="485" t="s">
        <v>211</v>
      </c>
      <c r="C64" s="484"/>
      <c r="D64" s="484"/>
      <c r="E64" s="484"/>
      <c r="F64" s="486"/>
      <c r="G64" s="112" t="s">
        <v>79</v>
      </c>
    </row>
    <row r="65" spans="1:7">
      <c r="A65" s="111">
        <v>1</v>
      </c>
      <c r="B65" s="487" t="s">
        <v>159</v>
      </c>
      <c r="C65" s="484"/>
      <c r="D65" s="484"/>
      <c r="E65" s="484"/>
      <c r="F65" s="486"/>
      <c r="G65" s="113">
        <f>SUM($H$6:$H$56)</f>
        <v>34</v>
      </c>
    </row>
    <row r="66" spans="1:7">
      <c r="A66" s="111">
        <v>2</v>
      </c>
      <c r="B66" s="487" t="s">
        <v>160</v>
      </c>
      <c r="C66" s="484"/>
      <c r="D66" s="484"/>
      <c r="E66" s="484"/>
      <c r="F66" s="486"/>
      <c r="G66" s="113">
        <f>SUM($I$6:$I$56)</f>
        <v>1</v>
      </c>
    </row>
    <row r="67" spans="1:7">
      <c r="A67" s="111">
        <v>3</v>
      </c>
      <c r="B67" s="487" t="s">
        <v>161</v>
      </c>
      <c r="C67" s="484"/>
      <c r="D67" s="484"/>
      <c r="E67" s="484"/>
      <c r="F67" s="486"/>
      <c r="G67" s="113">
        <f>SUM($J$6:$J$56)</f>
        <v>1</v>
      </c>
    </row>
    <row r="68" spans="1:7">
      <c r="A68" s="111">
        <v>4</v>
      </c>
      <c r="B68" s="487" t="s">
        <v>162</v>
      </c>
      <c r="C68" s="484"/>
      <c r="D68" s="484"/>
      <c r="E68" s="484"/>
      <c r="F68" s="486"/>
      <c r="G68" s="113">
        <f>SUM($K$6:$K$56)</f>
        <v>0</v>
      </c>
    </row>
    <row r="69" spans="1:7">
      <c r="A69" s="111">
        <v>5</v>
      </c>
      <c r="B69" s="487" t="s">
        <v>163</v>
      </c>
      <c r="C69" s="484"/>
      <c r="D69" s="484"/>
      <c r="E69" s="484"/>
      <c r="F69" s="486"/>
      <c r="G69" s="113">
        <f>SUM($L$6:$L$56)</f>
        <v>1</v>
      </c>
    </row>
    <row r="70" spans="1:7">
      <c r="A70" s="111">
        <v>6</v>
      </c>
      <c r="B70" s="487" t="s">
        <v>164</v>
      </c>
      <c r="C70" s="484"/>
      <c r="D70" s="484"/>
      <c r="E70" s="484"/>
      <c r="F70" s="486"/>
      <c r="G70" s="113">
        <f>SUM($M$6:$M$56)</f>
        <v>0</v>
      </c>
    </row>
    <row r="71" spans="1:7">
      <c r="A71" s="111">
        <v>7</v>
      </c>
      <c r="B71" s="487" t="s">
        <v>166</v>
      </c>
      <c r="C71" s="484"/>
      <c r="D71" s="484"/>
      <c r="E71" s="484"/>
      <c r="F71" s="486"/>
      <c r="G71" s="113">
        <f>SUM($N$6:$N$56)</f>
        <v>0</v>
      </c>
    </row>
    <row r="72" spans="1:7">
      <c r="A72" s="111">
        <v>8</v>
      </c>
      <c r="B72" s="487" t="s">
        <v>168</v>
      </c>
      <c r="C72" s="484"/>
      <c r="D72" s="484"/>
      <c r="E72" s="484"/>
      <c r="F72" s="486"/>
      <c r="G72" s="113">
        <f>SUM($O$6:$O$56)</f>
        <v>9</v>
      </c>
    </row>
    <row r="73" spans="1:7">
      <c r="A73" s="111">
        <v>9</v>
      </c>
      <c r="B73" s="487" t="s">
        <v>169</v>
      </c>
      <c r="C73" s="484"/>
      <c r="D73" s="484"/>
      <c r="E73" s="484"/>
      <c r="F73" s="486"/>
      <c r="G73" s="113">
        <f>SUM($P$6:$P$56)</f>
        <v>6</v>
      </c>
    </row>
    <row r="74" spans="1:7">
      <c r="A74" s="111">
        <v>10</v>
      </c>
      <c r="B74" s="487" t="s">
        <v>170</v>
      </c>
      <c r="C74" s="484"/>
      <c r="D74" s="484"/>
      <c r="E74" s="484"/>
      <c r="F74" s="486"/>
      <c r="G74" s="113">
        <f>SUM($Q$6:$Q$56)</f>
        <v>0</v>
      </c>
    </row>
    <row r="75" spans="1:7">
      <c r="A75" s="111">
        <v>11</v>
      </c>
      <c r="B75" s="487" t="s">
        <v>180</v>
      </c>
      <c r="C75" s="484"/>
      <c r="D75" s="484"/>
      <c r="E75" s="484"/>
      <c r="F75" s="486"/>
      <c r="G75" s="113">
        <f>SUM($R$6:$R$56)</f>
        <v>0</v>
      </c>
    </row>
    <row r="76" spans="1:7">
      <c r="A76" s="111">
        <v>12</v>
      </c>
      <c r="B76" s="487" t="s">
        <v>181</v>
      </c>
      <c r="C76" s="484"/>
      <c r="D76" s="484"/>
      <c r="E76" s="484"/>
      <c r="F76" s="486"/>
      <c r="G76" s="113">
        <f>SUM($S$6:$S$56)</f>
        <v>0</v>
      </c>
    </row>
    <row r="77" spans="1:7">
      <c r="A77" s="111">
        <v>13</v>
      </c>
      <c r="B77" s="487" t="s">
        <v>182</v>
      </c>
      <c r="C77" s="484"/>
      <c r="D77" s="484"/>
      <c r="E77" s="484"/>
      <c r="F77" s="486"/>
      <c r="G77" s="113">
        <f>SUM($T$6:$T$56)</f>
        <v>0</v>
      </c>
    </row>
    <row r="78" spans="1:7">
      <c r="B78" s="85"/>
    </row>
    <row r="79" spans="1:7">
      <c r="B79" s="85"/>
    </row>
    <row r="80" spans="1:7">
      <c r="A80" s="82" t="s">
        <v>300</v>
      </c>
      <c r="B80" s="85"/>
    </row>
    <row r="81" spans="1:2">
      <c r="A81" s="82" t="s">
        <v>301</v>
      </c>
      <c r="B81" s="85"/>
    </row>
    <row r="82" spans="1:2">
      <c r="A82" s="82" t="s">
        <v>299</v>
      </c>
      <c r="B82" s="85"/>
    </row>
    <row r="83" spans="1:2">
      <c r="A83" s="42"/>
      <c r="B83" s="85"/>
    </row>
    <row r="84" spans="1:2">
      <c r="A84" s="83"/>
    </row>
    <row r="85" spans="1:2">
      <c r="A85" s="83"/>
    </row>
    <row r="86" spans="1:2">
      <c r="A86" s="83"/>
    </row>
    <row r="87" spans="1:2">
      <c r="A87" s="83"/>
    </row>
    <row r="88" spans="1:2">
      <c r="A88" s="83"/>
    </row>
    <row r="89" spans="1:2">
      <c r="A89" s="83"/>
    </row>
    <row r="90" spans="1:2">
      <c r="A90" s="86"/>
    </row>
    <row r="91" spans="1:2">
      <c r="A91" s="86"/>
    </row>
    <row r="92" spans="1:2">
      <c r="A92" s="86"/>
    </row>
    <row r="93" spans="1:2">
      <c r="A93" s="86"/>
    </row>
    <row r="94" spans="1:2">
      <c r="A94" s="86"/>
    </row>
    <row r="95" spans="1:2">
      <c r="A95" s="86"/>
    </row>
    <row r="96" spans="1:2">
      <c r="A96" s="86"/>
    </row>
    <row r="97" spans="1:1">
      <c r="A97" s="86"/>
    </row>
    <row r="98" spans="1:1">
      <c r="A98" s="86"/>
    </row>
    <row r="99" spans="1:1">
      <c r="A99" s="86"/>
    </row>
    <row r="100" spans="1:1">
      <c r="A100" s="86"/>
    </row>
    <row r="101" spans="1:1">
      <c r="A101" s="86"/>
    </row>
    <row r="102" spans="1:1">
      <c r="A102" s="86"/>
    </row>
    <row r="103" spans="1:1">
      <c r="A103" s="86"/>
    </row>
    <row r="104" spans="1:1">
      <c r="A104" s="86"/>
    </row>
    <row r="105" spans="1:1">
      <c r="A105" s="86"/>
    </row>
    <row r="106" spans="1:1">
      <c r="A106" s="86"/>
    </row>
    <row r="107" spans="1:1">
      <c r="A107" s="86"/>
    </row>
    <row r="108" spans="1:1">
      <c r="A108" s="86"/>
    </row>
    <row r="109" spans="1:1">
      <c r="A109" s="86"/>
    </row>
    <row r="110" spans="1:1">
      <c r="A110" s="86"/>
    </row>
    <row r="111" spans="1:1">
      <c r="A111" s="86"/>
    </row>
    <row r="112" spans="1:1">
      <c r="A112" s="86"/>
    </row>
    <row r="113" spans="1:1">
      <c r="A113" s="86"/>
    </row>
    <row r="114" spans="1:1">
      <c r="A114" s="86"/>
    </row>
    <row r="115" spans="1:1">
      <c r="A115" s="86"/>
    </row>
    <row r="116" spans="1:1">
      <c r="A116" s="86"/>
    </row>
    <row r="117" spans="1:1">
      <c r="A117" s="86"/>
    </row>
    <row r="118" spans="1:1">
      <c r="A118" s="86"/>
    </row>
    <row r="119" spans="1:1">
      <c r="A119" s="86"/>
    </row>
    <row r="120" spans="1:1">
      <c r="A120" s="86"/>
    </row>
    <row r="121" spans="1:1">
      <c r="A121" s="86"/>
    </row>
    <row r="122" spans="1:1">
      <c r="A122" s="86"/>
    </row>
    <row r="123" spans="1:1">
      <c r="A123" s="86"/>
    </row>
    <row r="124" spans="1:1">
      <c r="A124" s="86"/>
    </row>
    <row r="125" spans="1:1">
      <c r="A125" s="86"/>
    </row>
    <row r="126" spans="1:1">
      <c r="A126" s="86"/>
    </row>
    <row r="127" spans="1:1">
      <c r="A127" s="86"/>
    </row>
    <row r="128" spans="1:1">
      <c r="A128" s="86"/>
    </row>
    <row r="129" spans="1:1">
      <c r="A129" s="86"/>
    </row>
    <row r="130" spans="1:1">
      <c r="A130" s="86"/>
    </row>
    <row r="131" spans="1:1">
      <c r="A131" s="86"/>
    </row>
    <row r="132" spans="1:1">
      <c r="A132" s="86"/>
    </row>
    <row r="133" spans="1:1">
      <c r="A133" s="86"/>
    </row>
    <row r="134" spans="1:1">
      <c r="A134" s="86"/>
    </row>
    <row r="135" spans="1:1">
      <c r="A135" s="86"/>
    </row>
    <row r="136" spans="1:1">
      <c r="A136" s="86"/>
    </row>
    <row r="137" spans="1:1">
      <c r="A137" s="86"/>
    </row>
    <row r="138" spans="1:1">
      <c r="A138" s="86"/>
    </row>
    <row r="139" spans="1:1">
      <c r="A139" s="86"/>
    </row>
    <row r="140" spans="1:1">
      <c r="A140" s="86"/>
    </row>
    <row r="141" spans="1:1">
      <c r="A141" s="86"/>
    </row>
    <row r="142" spans="1:1">
      <c r="A142" s="86"/>
    </row>
    <row r="143" spans="1:1">
      <c r="A143" s="86"/>
    </row>
    <row r="144" spans="1:1">
      <c r="A144" s="86"/>
    </row>
    <row r="145" spans="1:1">
      <c r="A145" s="86"/>
    </row>
    <row r="146" spans="1:1">
      <c r="A146" s="86"/>
    </row>
    <row r="147" spans="1:1">
      <c r="A147" s="86"/>
    </row>
    <row r="148" spans="1:1">
      <c r="A148" s="86"/>
    </row>
    <row r="149" spans="1:1">
      <c r="A149" s="86"/>
    </row>
    <row r="150" spans="1:1">
      <c r="A150" s="86"/>
    </row>
    <row r="151" spans="1:1">
      <c r="A151" s="86"/>
    </row>
    <row r="152" spans="1:1">
      <c r="A152" s="86"/>
    </row>
    <row r="153" spans="1:1">
      <c r="A153" s="86"/>
    </row>
    <row r="154" spans="1:1">
      <c r="A154" s="86"/>
    </row>
    <row r="155" spans="1:1">
      <c r="A155" s="86"/>
    </row>
    <row r="156" spans="1:1">
      <c r="A156" s="86"/>
    </row>
    <row r="157" spans="1:1">
      <c r="A157" s="86"/>
    </row>
    <row r="158" spans="1:1">
      <c r="A158" s="86"/>
    </row>
    <row r="159" spans="1:1">
      <c r="A159" s="86"/>
    </row>
    <row r="160" spans="1:1">
      <c r="A160" s="86"/>
    </row>
    <row r="161" spans="1:1">
      <c r="A161" s="86"/>
    </row>
    <row r="162" spans="1:1">
      <c r="A162" s="86"/>
    </row>
    <row r="163" spans="1:1">
      <c r="A163" s="86"/>
    </row>
    <row r="164" spans="1:1">
      <c r="A164" s="86"/>
    </row>
    <row r="165" spans="1:1">
      <c r="A165" s="86"/>
    </row>
    <row r="166" spans="1:1">
      <c r="A166" s="86"/>
    </row>
    <row r="167" spans="1:1">
      <c r="A167" s="86"/>
    </row>
    <row r="168" spans="1:1">
      <c r="A168" s="86"/>
    </row>
    <row r="169" spans="1:1">
      <c r="A169" s="86"/>
    </row>
    <row r="170" spans="1:1">
      <c r="A170" s="86"/>
    </row>
    <row r="171" spans="1:1">
      <c r="A171" s="86"/>
    </row>
    <row r="172" spans="1:1">
      <c r="A172" s="86"/>
    </row>
    <row r="173" spans="1:1">
      <c r="A173" s="86"/>
    </row>
    <row r="174" spans="1:1">
      <c r="A174" s="86"/>
    </row>
    <row r="175" spans="1:1">
      <c r="A175" s="86"/>
    </row>
    <row r="176" spans="1:1">
      <c r="A176" s="86"/>
    </row>
    <row r="177" spans="1:1">
      <c r="A177" s="86"/>
    </row>
    <row r="178" spans="1:1">
      <c r="A178" s="86"/>
    </row>
    <row r="179" spans="1:1">
      <c r="A179" s="86"/>
    </row>
    <row r="180" spans="1:1">
      <c r="A180" s="86"/>
    </row>
    <row r="181" spans="1:1">
      <c r="A181" s="86"/>
    </row>
    <row r="182" spans="1:1">
      <c r="A182" s="86"/>
    </row>
    <row r="183" spans="1:1">
      <c r="A183" s="86"/>
    </row>
    <row r="184" spans="1:1">
      <c r="A184" s="86"/>
    </row>
    <row r="185" spans="1:1">
      <c r="A185" s="86"/>
    </row>
    <row r="186" spans="1:1">
      <c r="A186" s="86"/>
    </row>
    <row r="187" spans="1:1">
      <c r="A187" s="86"/>
    </row>
    <row r="188" spans="1:1">
      <c r="A188" s="86"/>
    </row>
    <row r="189" spans="1:1">
      <c r="A189" s="86"/>
    </row>
    <row r="190" spans="1:1">
      <c r="A190" s="86"/>
    </row>
    <row r="191" spans="1:1">
      <c r="A191" s="86"/>
    </row>
    <row r="192" spans="1:1">
      <c r="A192" s="86"/>
    </row>
    <row r="193" spans="1:1">
      <c r="A193" s="86"/>
    </row>
    <row r="194" spans="1:1">
      <c r="A194" s="86"/>
    </row>
    <row r="195" spans="1:1">
      <c r="A195" s="86"/>
    </row>
    <row r="196" spans="1:1">
      <c r="A196" s="86"/>
    </row>
    <row r="197" spans="1:1">
      <c r="A197" s="86"/>
    </row>
    <row r="198" spans="1:1">
      <c r="A198" s="86"/>
    </row>
    <row r="199" spans="1:1">
      <c r="A199" s="86"/>
    </row>
    <row r="200" spans="1:1">
      <c r="A200" s="86"/>
    </row>
    <row r="201" spans="1:1">
      <c r="A201" s="86"/>
    </row>
    <row r="202" spans="1:1">
      <c r="A202" s="86"/>
    </row>
    <row r="203" spans="1:1">
      <c r="A203" s="86"/>
    </row>
    <row r="204" spans="1:1">
      <c r="A204" s="86"/>
    </row>
    <row r="205" spans="1:1">
      <c r="A205" s="86"/>
    </row>
    <row r="206" spans="1:1">
      <c r="A206" s="86"/>
    </row>
    <row r="207" spans="1:1">
      <c r="A207" s="86"/>
    </row>
    <row r="208" spans="1:1">
      <c r="A208" s="86"/>
    </row>
    <row r="209" spans="1:1">
      <c r="A209" s="86"/>
    </row>
    <row r="210" spans="1:1">
      <c r="A210" s="86"/>
    </row>
    <row r="211" spans="1:1">
      <c r="A211" s="86"/>
    </row>
    <row r="212" spans="1:1">
      <c r="A212" s="86"/>
    </row>
    <row r="213" spans="1:1">
      <c r="A213" s="86"/>
    </row>
    <row r="214" spans="1:1">
      <c r="A214" s="86"/>
    </row>
    <row r="215" spans="1:1">
      <c r="A215" s="86"/>
    </row>
    <row r="216" spans="1:1">
      <c r="A216" s="86"/>
    </row>
    <row r="217" spans="1:1">
      <c r="A217" s="86"/>
    </row>
    <row r="218" spans="1:1">
      <c r="A218" s="86"/>
    </row>
    <row r="219" spans="1:1">
      <c r="A219" s="86"/>
    </row>
    <row r="220" spans="1:1">
      <c r="A220" s="86"/>
    </row>
    <row r="221" spans="1:1">
      <c r="A221" s="86"/>
    </row>
    <row r="222" spans="1:1">
      <c r="A222" s="86"/>
    </row>
    <row r="223" spans="1:1">
      <c r="A223" s="86"/>
    </row>
    <row r="224" spans="1:1">
      <c r="A224" s="86"/>
    </row>
    <row r="225" spans="1:1">
      <c r="A225" s="86"/>
    </row>
    <row r="226" spans="1:1">
      <c r="A226" s="86"/>
    </row>
    <row r="227" spans="1:1">
      <c r="A227" s="86"/>
    </row>
    <row r="228" spans="1:1">
      <c r="A228" s="86"/>
    </row>
    <row r="229" spans="1:1">
      <c r="A229" s="86"/>
    </row>
    <row r="230" spans="1:1">
      <c r="A230" s="86"/>
    </row>
    <row r="231" spans="1:1">
      <c r="A231" s="86"/>
    </row>
    <row r="232" spans="1:1">
      <c r="A232" s="86"/>
    </row>
    <row r="233" spans="1:1">
      <c r="A233" s="86"/>
    </row>
    <row r="234" spans="1:1">
      <c r="A234" s="86"/>
    </row>
    <row r="235" spans="1:1">
      <c r="A235" s="86"/>
    </row>
    <row r="236" spans="1:1">
      <c r="A236" s="86"/>
    </row>
    <row r="237" spans="1:1">
      <c r="A237" s="86"/>
    </row>
    <row r="238" spans="1:1">
      <c r="A238" s="86"/>
    </row>
    <row r="239" spans="1:1">
      <c r="A239" s="86"/>
    </row>
    <row r="240" spans="1:1">
      <c r="A240" s="86"/>
    </row>
    <row r="241" spans="1:1">
      <c r="A241" s="86"/>
    </row>
    <row r="242" spans="1:1">
      <c r="A242" s="86"/>
    </row>
    <row r="243" spans="1:1">
      <c r="A243" s="86"/>
    </row>
    <row r="244" spans="1:1">
      <c r="A244" s="86"/>
    </row>
    <row r="245" spans="1:1">
      <c r="A245" s="86"/>
    </row>
    <row r="246" spans="1:1">
      <c r="A246" s="86"/>
    </row>
    <row r="247" spans="1:1">
      <c r="A247" s="86"/>
    </row>
    <row r="248" spans="1:1">
      <c r="A248" s="86"/>
    </row>
    <row r="249" spans="1:1">
      <c r="A249" s="86"/>
    </row>
    <row r="250" spans="1:1">
      <c r="A250" s="86"/>
    </row>
    <row r="251" spans="1:1">
      <c r="A251" s="86"/>
    </row>
    <row r="252" spans="1:1">
      <c r="A252" s="86"/>
    </row>
    <row r="253" spans="1:1">
      <c r="A253" s="86"/>
    </row>
    <row r="254" spans="1:1">
      <c r="A254" s="86"/>
    </row>
    <row r="255" spans="1:1">
      <c r="A255" s="86"/>
    </row>
    <row r="256" spans="1:1">
      <c r="A256" s="86"/>
    </row>
    <row r="257" spans="1:1">
      <c r="A257" s="86"/>
    </row>
    <row r="258" spans="1:1">
      <c r="A258" s="86"/>
    </row>
    <row r="259" spans="1:1">
      <c r="A259" s="86"/>
    </row>
    <row r="260" spans="1:1">
      <c r="A260" s="86"/>
    </row>
    <row r="261" spans="1:1">
      <c r="A261" s="86"/>
    </row>
    <row r="262" spans="1:1">
      <c r="A262" s="86"/>
    </row>
    <row r="263" spans="1:1">
      <c r="A263" s="86"/>
    </row>
    <row r="264" spans="1:1">
      <c r="A264" s="86"/>
    </row>
    <row r="265" spans="1:1">
      <c r="A265" s="86"/>
    </row>
    <row r="266" spans="1:1">
      <c r="A266" s="86"/>
    </row>
    <row r="267" spans="1:1">
      <c r="A267" s="86"/>
    </row>
    <row r="268" spans="1:1">
      <c r="A268" s="86"/>
    </row>
    <row r="269" spans="1:1">
      <c r="A269" s="86"/>
    </row>
    <row r="270" spans="1:1">
      <c r="A270" s="86"/>
    </row>
    <row r="271" spans="1:1">
      <c r="A271" s="86"/>
    </row>
    <row r="272" spans="1:1">
      <c r="A272" s="86"/>
    </row>
    <row r="273" spans="1:1">
      <c r="A273" s="86"/>
    </row>
    <row r="274" spans="1:1">
      <c r="A274" s="86"/>
    </row>
    <row r="275" spans="1:1">
      <c r="A275" s="86"/>
    </row>
    <row r="276" spans="1:1">
      <c r="A276" s="86"/>
    </row>
    <row r="277" spans="1:1">
      <c r="A277" s="86"/>
    </row>
    <row r="278" spans="1:1">
      <c r="A278" s="86"/>
    </row>
    <row r="279" spans="1:1">
      <c r="A279" s="86"/>
    </row>
    <row r="280" spans="1:1">
      <c r="A280" s="86"/>
    </row>
    <row r="281" spans="1:1">
      <c r="A281" s="86"/>
    </row>
    <row r="282" spans="1:1">
      <c r="A282" s="86"/>
    </row>
    <row r="283" spans="1:1">
      <c r="A283" s="86"/>
    </row>
    <row r="284" spans="1:1">
      <c r="A284" s="86"/>
    </row>
    <row r="285" spans="1:1">
      <c r="A285" s="86"/>
    </row>
    <row r="286" spans="1:1">
      <c r="A286" s="86"/>
    </row>
    <row r="287" spans="1:1">
      <c r="A287" s="86"/>
    </row>
    <row r="288" spans="1:1">
      <c r="A288" s="86"/>
    </row>
    <row r="289" spans="1:1">
      <c r="A289" s="86"/>
    </row>
    <row r="290" spans="1:1">
      <c r="A290" s="86"/>
    </row>
    <row r="291" spans="1:1">
      <c r="A291" s="86"/>
    </row>
    <row r="292" spans="1:1">
      <c r="A292" s="86"/>
    </row>
    <row r="293" spans="1:1">
      <c r="A293" s="86"/>
    </row>
    <row r="294" spans="1:1">
      <c r="A294" s="86"/>
    </row>
    <row r="295" spans="1:1">
      <c r="A295" s="86"/>
    </row>
    <row r="296" spans="1:1">
      <c r="A296" s="86"/>
    </row>
    <row r="297" spans="1:1">
      <c r="A297" s="86"/>
    </row>
    <row r="298" spans="1:1">
      <c r="A298" s="86"/>
    </row>
    <row r="299" spans="1:1">
      <c r="A299" s="86"/>
    </row>
    <row r="300" spans="1:1">
      <c r="A300" s="86"/>
    </row>
    <row r="301" spans="1:1">
      <c r="A301" s="86"/>
    </row>
    <row r="302" spans="1:1">
      <c r="A302" s="86"/>
    </row>
    <row r="303" spans="1:1">
      <c r="A303" s="86"/>
    </row>
    <row r="304" spans="1:1">
      <c r="A304" s="86"/>
    </row>
    <row r="305" spans="1:1">
      <c r="A305" s="86"/>
    </row>
    <row r="306" spans="1:1">
      <c r="A306" s="86"/>
    </row>
    <row r="307" spans="1:1">
      <c r="A307" s="86"/>
    </row>
    <row r="308" spans="1:1">
      <c r="A308" s="86"/>
    </row>
    <row r="309" spans="1:1">
      <c r="A309" s="86"/>
    </row>
    <row r="310" spans="1:1">
      <c r="A310" s="86"/>
    </row>
    <row r="311" spans="1:1">
      <c r="A311" s="86"/>
    </row>
    <row r="312" spans="1:1">
      <c r="A312" s="86"/>
    </row>
    <row r="313" spans="1:1">
      <c r="A313" s="86"/>
    </row>
    <row r="314" spans="1:1">
      <c r="A314" s="86"/>
    </row>
    <row r="315" spans="1:1">
      <c r="A315" s="86"/>
    </row>
    <row r="316" spans="1:1">
      <c r="A316" s="86"/>
    </row>
    <row r="317" spans="1:1">
      <c r="A317" s="86"/>
    </row>
    <row r="318" spans="1:1">
      <c r="A318" s="86"/>
    </row>
    <row r="319" spans="1:1">
      <c r="A319" s="86"/>
    </row>
    <row r="320" spans="1:1">
      <c r="A320" s="86"/>
    </row>
    <row r="321" spans="1:1">
      <c r="A321" s="86"/>
    </row>
    <row r="322" spans="1:1">
      <c r="A322" s="86"/>
    </row>
    <row r="323" spans="1:1">
      <c r="A323" s="86"/>
    </row>
    <row r="324" spans="1:1">
      <c r="A324" s="86"/>
    </row>
    <row r="325" spans="1:1">
      <c r="A325" s="86"/>
    </row>
    <row r="326" spans="1:1">
      <c r="A326" s="86"/>
    </row>
    <row r="327" spans="1:1">
      <c r="A327" s="86"/>
    </row>
    <row r="328" spans="1:1">
      <c r="A328" s="86"/>
    </row>
    <row r="329" spans="1:1">
      <c r="A329" s="86"/>
    </row>
    <row r="330" spans="1:1">
      <c r="A330" s="86"/>
    </row>
    <row r="331" spans="1:1">
      <c r="A331" s="86"/>
    </row>
    <row r="332" spans="1:1">
      <c r="A332" s="86"/>
    </row>
    <row r="333" spans="1:1">
      <c r="A333" s="86"/>
    </row>
    <row r="334" spans="1:1">
      <c r="A334" s="86"/>
    </row>
    <row r="335" spans="1:1">
      <c r="A335" s="86"/>
    </row>
    <row r="336" spans="1:1">
      <c r="A336" s="86"/>
    </row>
    <row r="337" spans="1:1">
      <c r="A337" s="86"/>
    </row>
    <row r="338" spans="1:1">
      <c r="A338" s="86"/>
    </row>
    <row r="339" spans="1:1">
      <c r="A339" s="86"/>
    </row>
    <row r="340" spans="1:1">
      <c r="A340" s="86"/>
    </row>
    <row r="341" spans="1:1">
      <c r="A341" s="86"/>
    </row>
    <row r="342" spans="1:1">
      <c r="A342" s="86"/>
    </row>
    <row r="343" spans="1:1">
      <c r="A343" s="86"/>
    </row>
    <row r="344" spans="1:1">
      <c r="A344" s="86"/>
    </row>
    <row r="345" spans="1:1">
      <c r="A345" s="86"/>
    </row>
    <row r="346" spans="1:1">
      <c r="A346" s="86"/>
    </row>
    <row r="347" spans="1:1">
      <c r="A347" s="86"/>
    </row>
    <row r="348" spans="1:1">
      <c r="A348" s="86"/>
    </row>
    <row r="349" spans="1:1">
      <c r="A349" s="86"/>
    </row>
    <row r="350" spans="1:1">
      <c r="A350" s="86"/>
    </row>
    <row r="351" spans="1:1">
      <c r="A351" s="86"/>
    </row>
    <row r="352" spans="1:1">
      <c r="A352" s="86"/>
    </row>
    <row r="353" spans="1:1">
      <c r="A353" s="86"/>
    </row>
    <row r="354" spans="1:1">
      <c r="A354" s="86"/>
    </row>
    <row r="355" spans="1:1">
      <c r="A355" s="86"/>
    </row>
    <row r="356" spans="1:1">
      <c r="A356" s="86"/>
    </row>
    <row r="357" spans="1:1">
      <c r="A357" s="86"/>
    </row>
    <row r="358" spans="1:1">
      <c r="A358" s="86"/>
    </row>
    <row r="359" spans="1:1">
      <c r="A359" s="86"/>
    </row>
    <row r="360" spans="1:1">
      <c r="A360" s="86"/>
    </row>
    <row r="361" spans="1:1">
      <c r="A361" s="86"/>
    </row>
    <row r="362" spans="1:1">
      <c r="A362" s="86"/>
    </row>
    <row r="363" spans="1:1">
      <c r="A363" s="86"/>
    </row>
    <row r="364" spans="1:1">
      <c r="A364" s="86"/>
    </row>
    <row r="365" spans="1:1">
      <c r="A365" s="86"/>
    </row>
    <row r="366" spans="1:1">
      <c r="A366" s="86"/>
    </row>
    <row r="367" spans="1:1">
      <c r="A367" s="86"/>
    </row>
    <row r="368" spans="1:1">
      <c r="A368" s="86"/>
    </row>
    <row r="369" spans="1:1">
      <c r="A369" s="86"/>
    </row>
    <row r="370" spans="1:1">
      <c r="A370" s="86"/>
    </row>
    <row r="371" spans="1:1">
      <c r="A371" s="86"/>
    </row>
    <row r="372" spans="1:1">
      <c r="A372" s="86"/>
    </row>
    <row r="373" spans="1:1">
      <c r="A373" s="86"/>
    </row>
    <row r="374" spans="1:1">
      <c r="A374" s="86"/>
    </row>
    <row r="375" spans="1:1">
      <c r="A375" s="86"/>
    </row>
    <row r="376" spans="1:1">
      <c r="A376" s="86"/>
    </row>
    <row r="377" spans="1:1">
      <c r="A377" s="86"/>
    </row>
    <row r="378" spans="1:1">
      <c r="A378" s="86"/>
    </row>
    <row r="379" spans="1:1">
      <c r="A379" s="86"/>
    </row>
    <row r="380" spans="1:1">
      <c r="A380" s="86"/>
    </row>
    <row r="381" spans="1:1">
      <c r="A381" s="86"/>
    </row>
    <row r="382" spans="1:1">
      <c r="A382" s="86"/>
    </row>
    <row r="383" spans="1:1">
      <c r="A383" s="86"/>
    </row>
    <row r="384" spans="1:1">
      <c r="A384" s="86"/>
    </row>
    <row r="385" spans="1:1">
      <c r="A385" s="86"/>
    </row>
    <row r="386" spans="1:1">
      <c r="A386" s="86"/>
    </row>
    <row r="387" spans="1:1">
      <c r="A387" s="86"/>
    </row>
    <row r="388" spans="1:1">
      <c r="A388" s="86"/>
    </row>
    <row r="389" spans="1:1">
      <c r="A389" s="86"/>
    </row>
    <row r="390" spans="1:1">
      <c r="A390" s="86"/>
    </row>
    <row r="391" spans="1:1">
      <c r="A391" s="86"/>
    </row>
    <row r="392" spans="1:1">
      <c r="A392" s="86"/>
    </row>
    <row r="393" spans="1:1">
      <c r="A393" s="86"/>
    </row>
    <row r="394" spans="1:1">
      <c r="A394" s="86"/>
    </row>
    <row r="395" spans="1:1">
      <c r="A395" s="86"/>
    </row>
    <row r="396" spans="1:1">
      <c r="A396" s="86"/>
    </row>
    <row r="397" spans="1:1">
      <c r="A397" s="86"/>
    </row>
    <row r="398" spans="1:1">
      <c r="A398" s="86"/>
    </row>
    <row r="399" spans="1:1">
      <c r="A399" s="86"/>
    </row>
    <row r="400" spans="1:1">
      <c r="A400" s="86"/>
    </row>
    <row r="401" spans="1:1">
      <c r="A401" s="86"/>
    </row>
    <row r="402" spans="1:1">
      <c r="A402" s="86"/>
    </row>
    <row r="403" spans="1:1">
      <c r="A403" s="86"/>
    </row>
    <row r="404" spans="1:1">
      <c r="A404" s="86"/>
    </row>
    <row r="405" spans="1:1">
      <c r="A405" s="86"/>
    </row>
    <row r="406" spans="1:1">
      <c r="A406" s="86"/>
    </row>
    <row r="407" spans="1:1">
      <c r="A407" s="86"/>
    </row>
    <row r="408" spans="1:1">
      <c r="A408" s="86"/>
    </row>
    <row r="409" spans="1:1">
      <c r="A409" s="86"/>
    </row>
    <row r="410" spans="1:1">
      <c r="A410" s="86"/>
    </row>
    <row r="411" spans="1:1">
      <c r="A411" s="86"/>
    </row>
    <row r="412" spans="1:1">
      <c r="A412" s="86"/>
    </row>
    <row r="413" spans="1:1">
      <c r="A413" s="86"/>
    </row>
    <row r="414" spans="1:1">
      <c r="A414" s="86"/>
    </row>
    <row r="415" spans="1:1">
      <c r="A415" s="86"/>
    </row>
    <row r="416" spans="1:1">
      <c r="A416" s="86"/>
    </row>
    <row r="417" spans="1:1">
      <c r="A417" s="86"/>
    </row>
    <row r="418" spans="1:1">
      <c r="A418" s="86"/>
    </row>
    <row r="419" spans="1:1">
      <c r="A419" s="86"/>
    </row>
    <row r="420" spans="1:1">
      <c r="A420" s="86"/>
    </row>
    <row r="421" spans="1:1">
      <c r="A421" s="86"/>
    </row>
    <row r="422" spans="1:1">
      <c r="A422" s="86"/>
    </row>
    <row r="423" spans="1:1">
      <c r="A423" s="86"/>
    </row>
    <row r="424" spans="1:1">
      <c r="A424" s="86"/>
    </row>
    <row r="425" spans="1:1">
      <c r="A425" s="86"/>
    </row>
    <row r="426" spans="1:1">
      <c r="A426" s="86"/>
    </row>
    <row r="427" spans="1:1">
      <c r="A427" s="86"/>
    </row>
    <row r="428" spans="1:1">
      <c r="A428" s="86"/>
    </row>
    <row r="429" spans="1:1">
      <c r="A429" s="86"/>
    </row>
    <row r="430" spans="1:1">
      <c r="A430" s="86"/>
    </row>
    <row r="431" spans="1:1">
      <c r="A431" s="86"/>
    </row>
    <row r="432" spans="1:1">
      <c r="A432" s="86"/>
    </row>
    <row r="433" spans="1:1">
      <c r="A433" s="86"/>
    </row>
    <row r="434" spans="1:1">
      <c r="A434" s="86"/>
    </row>
    <row r="435" spans="1:1">
      <c r="A435" s="86"/>
    </row>
    <row r="436" spans="1:1">
      <c r="A436" s="86"/>
    </row>
    <row r="437" spans="1:1">
      <c r="A437" s="86"/>
    </row>
    <row r="438" spans="1:1">
      <c r="A438" s="86"/>
    </row>
    <row r="439" spans="1:1">
      <c r="A439" s="86"/>
    </row>
    <row r="440" spans="1:1">
      <c r="A440" s="86"/>
    </row>
    <row r="441" spans="1:1">
      <c r="A441" s="86"/>
    </row>
    <row r="442" spans="1:1">
      <c r="A442" s="86"/>
    </row>
    <row r="443" spans="1:1">
      <c r="A443" s="86"/>
    </row>
    <row r="444" spans="1:1">
      <c r="A444" s="86"/>
    </row>
    <row r="445" spans="1:1">
      <c r="A445" s="86"/>
    </row>
    <row r="446" spans="1:1">
      <c r="A446" s="86"/>
    </row>
    <row r="447" spans="1:1">
      <c r="A447" s="86"/>
    </row>
    <row r="448" spans="1:1">
      <c r="A448" s="86"/>
    </row>
    <row r="449" spans="1:1">
      <c r="A449" s="86"/>
    </row>
    <row r="450" spans="1:1">
      <c r="A450" s="86"/>
    </row>
    <row r="451" spans="1:1">
      <c r="A451" s="86"/>
    </row>
    <row r="452" spans="1:1">
      <c r="A452" s="86"/>
    </row>
    <row r="453" spans="1:1">
      <c r="A453" s="86"/>
    </row>
    <row r="454" spans="1:1">
      <c r="A454" s="86"/>
    </row>
    <row r="455" spans="1:1">
      <c r="A455" s="86"/>
    </row>
    <row r="456" spans="1:1">
      <c r="A456" s="86"/>
    </row>
    <row r="457" spans="1:1">
      <c r="A457" s="86"/>
    </row>
    <row r="458" spans="1:1">
      <c r="A458" s="86"/>
    </row>
    <row r="459" spans="1:1">
      <c r="A459" s="86"/>
    </row>
    <row r="460" spans="1:1">
      <c r="A460" s="86"/>
    </row>
    <row r="461" spans="1:1">
      <c r="A461" s="86"/>
    </row>
    <row r="462" spans="1:1">
      <c r="A462" s="86"/>
    </row>
    <row r="463" spans="1:1">
      <c r="A463" s="86"/>
    </row>
    <row r="464" spans="1:1">
      <c r="A464" s="86"/>
    </row>
    <row r="465" spans="1:1">
      <c r="A465" s="86"/>
    </row>
    <row r="466" spans="1:1">
      <c r="A466" s="86"/>
    </row>
    <row r="467" spans="1:1">
      <c r="A467" s="86"/>
    </row>
    <row r="468" spans="1:1">
      <c r="A468" s="86"/>
    </row>
    <row r="469" spans="1:1">
      <c r="A469" s="86"/>
    </row>
    <row r="470" spans="1:1">
      <c r="A470" s="86"/>
    </row>
    <row r="471" spans="1:1">
      <c r="A471" s="86"/>
    </row>
    <row r="472" spans="1:1">
      <c r="A472" s="86"/>
    </row>
    <row r="473" spans="1:1">
      <c r="A473" s="86"/>
    </row>
    <row r="474" spans="1:1">
      <c r="A474" s="86"/>
    </row>
    <row r="475" spans="1:1">
      <c r="A475" s="86"/>
    </row>
    <row r="476" spans="1:1">
      <c r="A476" s="86"/>
    </row>
    <row r="477" spans="1:1">
      <c r="A477" s="86"/>
    </row>
    <row r="478" spans="1:1">
      <c r="A478" s="86"/>
    </row>
    <row r="479" spans="1:1">
      <c r="A479" s="86"/>
    </row>
    <row r="480" spans="1:1">
      <c r="A480" s="86"/>
    </row>
    <row r="481" spans="1:1">
      <c r="A481" s="86"/>
    </row>
    <row r="482" spans="1:1">
      <c r="A482" s="86"/>
    </row>
    <row r="483" spans="1:1">
      <c r="A483" s="86"/>
    </row>
    <row r="484" spans="1:1">
      <c r="A484" s="86"/>
    </row>
    <row r="485" spans="1:1">
      <c r="A485" s="86"/>
    </row>
    <row r="486" spans="1:1">
      <c r="A486" s="86"/>
    </row>
    <row r="487" spans="1:1">
      <c r="A487" s="86"/>
    </row>
    <row r="488" spans="1:1">
      <c r="A488" s="86"/>
    </row>
    <row r="489" spans="1:1">
      <c r="A489" s="86"/>
    </row>
    <row r="490" spans="1:1">
      <c r="A490" s="86"/>
    </row>
    <row r="491" spans="1:1">
      <c r="A491" s="86"/>
    </row>
    <row r="492" spans="1:1">
      <c r="A492" s="86"/>
    </row>
    <row r="493" spans="1:1">
      <c r="A493" s="86"/>
    </row>
    <row r="494" spans="1:1">
      <c r="A494" s="86"/>
    </row>
    <row r="495" spans="1:1">
      <c r="A495" s="86"/>
    </row>
    <row r="496" spans="1:1">
      <c r="A496" s="86"/>
    </row>
    <row r="497" spans="1:1">
      <c r="A497" s="86"/>
    </row>
    <row r="498" spans="1:1">
      <c r="A498" s="86"/>
    </row>
    <row r="499" spans="1:1">
      <c r="A499" s="86"/>
    </row>
    <row r="500" spans="1:1">
      <c r="A500" s="86"/>
    </row>
    <row r="501" spans="1:1">
      <c r="A501" s="86"/>
    </row>
    <row r="502" spans="1:1">
      <c r="A502" s="86"/>
    </row>
    <row r="503" spans="1:1">
      <c r="A503" s="86"/>
    </row>
    <row r="504" spans="1:1">
      <c r="A504" s="86"/>
    </row>
    <row r="505" spans="1:1">
      <c r="A505" s="86"/>
    </row>
    <row r="506" spans="1:1">
      <c r="A506" s="86"/>
    </row>
    <row r="507" spans="1:1">
      <c r="A507" s="86"/>
    </row>
    <row r="508" spans="1:1">
      <c r="A508" s="86"/>
    </row>
    <row r="509" spans="1:1">
      <c r="A509" s="86"/>
    </row>
    <row r="510" spans="1:1">
      <c r="A510" s="86"/>
    </row>
    <row r="511" spans="1:1">
      <c r="A511" s="86"/>
    </row>
    <row r="512" spans="1:1">
      <c r="A512" s="86"/>
    </row>
    <row r="513" spans="1:1">
      <c r="A513" s="86"/>
    </row>
    <row r="514" spans="1:1">
      <c r="A514" s="86"/>
    </row>
    <row r="515" spans="1:1">
      <c r="A515" s="86"/>
    </row>
    <row r="516" spans="1:1">
      <c r="A516" s="86"/>
    </row>
    <row r="517" spans="1:1">
      <c r="A517" s="86"/>
    </row>
    <row r="518" spans="1:1">
      <c r="A518" s="86"/>
    </row>
    <row r="519" spans="1:1">
      <c r="A519" s="86"/>
    </row>
    <row r="520" spans="1:1">
      <c r="A520" s="86"/>
    </row>
    <row r="521" spans="1:1">
      <c r="A521" s="86"/>
    </row>
    <row r="522" spans="1:1">
      <c r="A522" s="86"/>
    </row>
    <row r="523" spans="1:1">
      <c r="A523" s="86"/>
    </row>
    <row r="524" spans="1:1">
      <c r="A524" s="86"/>
    </row>
    <row r="525" spans="1:1">
      <c r="A525" s="86"/>
    </row>
    <row r="526" spans="1:1">
      <c r="A526" s="86"/>
    </row>
    <row r="527" spans="1:1">
      <c r="A527" s="86"/>
    </row>
    <row r="528" spans="1:1">
      <c r="A528" s="86"/>
    </row>
    <row r="529" spans="1:1">
      <c r="A529" s="86"/>
    </row>
    <row r="530" spans="1:1">
      <c r="A530" s="86"/>
    </row>
    <row r="531" spans="1:1">
      <c r="A531" s="86"/>
    </row>
    <row r="532" spans="1:1">
      <c r="A532" s="86"/>
    </row>
    <row r="533" spans="1:1">
      <c r="A533" s="86"/>
    </row>
    <row r="534" spans="1:1">
      <c r="A534" s="86"/>
    </row>
    <row r="535" spans="1:1">
      <c r="A535" s="86"/>
    </row>
    <row r="536" spans="1:1">
      <c r="A536" s="86"/>
    </row>
    <row r="537" spans="1:1">
      <c r="A537" s="86"/>
    </row>
    <row r="538" spans="1:1">
      <c r="A538" s="86"/>
    </row>
    <row r="539" spans="1:1">
      <c r="A539" s="86"/>
    </row>
    <row r="540" spans="1:1">
      <c r="A540" s="86"/>
    </row>
    <row r="541" spans="1:1">
      <c r="A541" s="86"/>
    </row>
    <row r="542" spans="1:1">
      <c r="A542" s="86"/>
    </row>
    <row r="543" spans="1:1">
      <c r="A543" s="86"/>
    </row>
    <row r="544" spans="1:1">
      <c r="A544" s="86"/>
    </row>
    <row r="545" spans="1:1">
      <c r="A545" s="86"/>
    </row>
    <row r="546" spans="1:1">
      <c r="A546" s="86"/>
    </row>
    <row r="547" spans="1:1">
      <c r="A547" s="86"/>
    </row>
    <row r="548" spans="1:1">
      <c r="A548" s="86"/>
    </row>
    <row r="549" spans="1:1">
      <c r="A549" s="86"/>
    </row>
    <row r="550" spans="1:1">
      <c r="A550" s="86"/>
    </row>
    <row r="551" spans="1:1">
      <c r="A551" s="86"/>
    </row>
    <row r="552" spans="1:1">
      <c r="A552" s="86"/>
    </row>
    <row r="553" spans="1:1">
      <c r="A553" s="86"/>
    </row>
    <row r="554" spans="1:1">
      <c r="A554" s="86"/>
    </row>
    <row r="555" spans="1:1">
      <c r="A555" s="86"/>
    </row>
    <row r="556" spans="1:1">
      <c r="A556" s="86"/>
    </row>
    <row r="557" spans="1:1">
      <c r="A557" s="86"/>
    </row>
    <row r="558" spans="1:1">
      <c r="A558" s="86"/>
    </row>
    <row r="559" spans="1:1">
      <c r="A559" s="86"/>
    </row>
    <row r="560" spans="1:1">
      <c r="A560" s="86"/>
    </row>
    <row r="561" spans="1:1">
      <c r="A561" s="86"/>
    </row>
    <row r="562" spans="1:1">
      <c r="A562" s="86"/>
    </row>
    <row r="563" spans="1:1">
      <c r="A563" s="86"/>
    </row>
    <row r="564" spans="1:1">
      <c r="A564" s="86"/>
    </row>
    <row r="565" spans="1:1">
      <c r="A565" s="86"/>
    </row>
    <row r="566" spans="1:1">
      <c r="A566" s="86"/>
    </row>
    <row r="567" spans="1:1">
      <c r="A567" s="86"/>
    </row>
    <row r="568" spans="1:1">
      <c r="A568" s="86"/>
    </row>
    <row r="569" spans="1:1">
      <c r="A569" s="86"/>
    </row>
    <row r="570" spans="1:1">
      <c r="A570" s="86"/>
    </row>
    <row r="571" spans="1:1">
      <c r="A571" s="86"/>
    </row>
    <row r="572" spans="1:1">
      <c r="A572" s="86"/>
    </row>
    <row r="573" spans="1:1">
      <c r="A573" s="86"/>
    </row>
    <row r="574" spans="1:1">
      <c r="A574" s="86"/>
    </row>
    <row r="575" spans="1:1">
      <c r="A575" s="86"/>
    </row>
    <row r="576" spans="1:1">
      <c r="A576" s="86"/>
    </row>
    <row r="577" spans="1:1">
      <c r="A577" s="86"/>
    </row>
    <row r="578" spans="1:1">
      <c r="A578" s="86"/>
    </row>
    <row r="579" spans="1:1">
      <c r="A579" s="86"/>
    </row>
    <row r="580" spans="1:1">
      <c r="A580" s="86"/>
    </row>
    <row r="581" spans="1:1">
      <c r="A581" s="86"/>
    </row>
    <row r="582" spans="1:1">
      <c r="A582" s="86"/>
    </row>
    <row r="583" spans="1:1">
      <c r="A583" s="86"/>
    </row>
    <row r="584" spans="1:1">
      <c r="A584" s="86"/>
    </row>
    <row r="585" spans="1:1">
      <c r="A585" s="86"/>
    </row>
    <row r="586" spans="1:1">
      <c r="A586" s="86"/>
    </row>
    <row r="587" spans="1:1">
      <c r="A587" s="86"/>
    </row>
    <row r="588" spans="1:1">
      <c r="A588" s="86"/>
    </row>
    <row r="589" spans="1:1">
      <c r="A589" s="86"/>
    </row>
    <row r="590" spans="1:1">
      <c r="A590" s="86"/>
    </row>
    <row r="591" spans="1:1">
      <c r="A591" s="86"/>
    </row>
    <row r="592" spans="1:1">
      <c r="A592" s="86"/>
    </row>
    <row r="593" spans="1:1">
      <c r="A593" s="86"/>
    </row>
    <row r="594" spans="1:1">
      <c r="A594" s="86"/>
    </row>
    <row r="595" spans="1:1">
      <c r="A595" s="86"/>
    </row>
    <row r="596" spans="1:1">
      <c r="A596" s="86"/>
    </row>
    <row r="597" spans="1:1">
      <c r="A597" s="86"/>
    </row>
    <row r="598" spans="1:1">
      <c r="A598" s="86"/>
    </row>
    <row r="599" spans="1:1">
      <c r="A599" s="86"/>
    </row>
    <row r="600" spans="1:1">
      <c r="A600" s="86"/>
    </row>
    <row r="601" spans="1:1">
      <c r="A601" s="86"/>
    </row>
    <row r="602" spans="1:1">
      <c r="A602" s="86"/>
    </row>
    <row r="603" spans="1:1">
      <c r="A603" s="86"/>
    </row>
    <row r="604" spans="1:1">
      <c r="A604" s="86"/>
    </row>
    <row r="605" spans="1:1">
      <c r="A605" s="86"/>
    </row>
    <row r="606" spans="1:1">
      <c r="A606" s="86"/>
    </row>
    <row r="607" spans="1:1">
      <c r="A607" s="86"/>
    </row>
    <row r="608" spans="1:1">
      <c r="A608" s="86"/>
    </row>
    <row r="609" spans="1:1">
      <c r="A609" s="86"/>
    </row>
    <row r="610" spans="1:1">
      <c r="A610" s="86"/>
    </row>
    <row r="611" spans="1:1">
      <c r="A611" s="86"/>
    </row>
    <row r="612" spans="1:1">
      <c r="A612" s="86"/>
    </row>
    <row r="613" spans="1:1">
      <c r="A613" s="86"/>
    </row>
    <row r="614" spans="1:1">
      <c r="A614" s="86"/>
    </row>
    <row r="615" spans="1:1">
      <c r="A615" s="86"/>
    </row>
    <row r="616" spans="1:1">
      <c r="A616" s="86"/>
    </row>
    <row r="617" spans="1:1">
      <c r="A617" s="86"/>
    </row>
    <row r="618" spans="1:1">
      <c r="A618" s="86"/>
    </row>
    <row r="619" spans="1:1">
      <c r="A619" s="86"/>
    </row>
    <row r="620" spans="1:1">
      <c r="A620" s="86"/>
    </row>
    <row r="621" spans="1:1">
      <c r="A621" s="86"/>
    </row>
    <row r="622" spans="1:1">
      <c r="A622" s="86"/>
    </row>
    <row r="623" spans="1:1">
      <c r="A623" s="86"/>
    </row>
    <row r="624" spans="1:1">
      <c r="A624" s="86"/>
    </row>
    <row r="625" spans="1:1">
      <c r="A625" s="86"/>
    </row>
    <row r="626" spans="1:1">
      <c r="A626" s="86"/>
    </row>
    <row r="627" spans="1:1">
      <c r="A627" s="86"/>
    </row>
    <row r="628" spans="1:1">
      <c r="A628" s="86"/>
    </row>
    <row r="629" spans="1:1">
      <c r="A629" s="86"/>
    </row>
    <row r="630" spans="1:1">
      <c r="A630" s="86"/>
    </row>
    <row r="631" spans="1:1">
      <c r="A631" s="86"/>
    </row>
    <row r="632" spans="1:1">
      <c r="A632" s="86"/>
    </row>
    <row r="633" spans="1:1">
      <c r="A633" s="86"/>
    </row>
    <row r="634" spans="1:1">
      <c r="A634" s="86"/>
    </row>
    <row r="635" spans="1:1">
      <c r="A635" s="86"/>
    </row>
    <row r="636" spans="1:1">
      <c r="A636" s="86"/>
    </row>
    <row r="637" spans="1:1">
      <c r="A637" s="86"/>
    </row>
    <row r="638" spans="1:1">
      <c r="A638" s="86"/>
    </row>
    <row r="639" spans="1:1">
      <c r="A639" s="86"/>
    </row>
    <row r="640" spans="1:1">
      <c r="A640" s="86"/>
    </row>
    <row r="641" spans="1:1">
      <c r="A641" s="86"/>
    </row>
    <row r="642" spans="1:1">
      <c r="A642" s="86"/>
    </row>
    <row r="643" spans="1:1">
      <c r="A643" s="86"/>
    </row>
    <row r="644" spans="1:1">
      <c r="A644" s="86"/>
    </row>
    <row r="645" spans="1:1">
      <c r="A645" s="86"/>
    </row>
    <row r="646" spans="1:1">
      <c r="A646" s="86"/>
    </row>
    <row r="647" spans="1:1">
      <c r="A647" s="86"/>
    </row>
    <row r="648" spans="1:1">
      <c r="A648" s="86"/>
    </row>
    <row r="649" spans="1:1">
      <c r="A649" s="86"/>
    </row>
    <row r="650" spans="1:1">
      <c r="A650" s="86"/>
    </row>
    <row r="651" spans="1:1">
      <c r="A651" s="86"/>
    </row>
    <row r="652" spans="1:1">
      <c r="A652" s="86"/>
    </row>
    <row r="653" spans="1:1">
      <c r="A653" s="86"/>
    </row>
    <row r="654" spans="1:1">
      <c r="A654" s="86"/>
    </row>
    <row r="655" spans="1:1">
      <c r="A655" s="86"/>
    </row>
    <row r="656" spans="1:1">
      <c r="A656" s="86"/>
    </row>
    <row r="657" spans="1:1">
      <c r="A657" s="86"/>
    </row>
    <row r="658" spans="1:1">
      <c r="A658" s="86"/>
    </row>
    <row r="659" spans="1:1">
      <c r="A659" s="86"/>
    </row>
    <row r="660" spans="1:1">
      <c r="A660" s="86"/>
    </row>
    <row r="661" spans="1:1">
      <c r="A661" s="86"/>
    </row>
    <row r="662" spans="1:1">
      <c r="A662" s="86"/>
    </row>
    <row r="663" spans="1:1">
      <c r="A663" s="86"/>
    </row>
    <row r="664" spans="1:1">
      <c r="A664" s="86"/>
    </row>
    <row r="665" spans="1:1">
      <c r="A665" s="86"/>
    </row>
    <row r="666" spans="1:1">
      <c r="A666" s="86"/>
    </row>
    <row r="667" spans="1:1">
      <c r="A667" s="86"/>
    </row>
    <row r="668" spans="1:1">
      <c r="A668" s="86"/>
    </row>
    <row r="669" spans="1:1">
      <c r="A669" s="86"/>
    </row>
    <row r="670" spans="1:1">
      <c r="A670" s="86"/>
    </row>
    <row r="671" spans="1:1">
      <c r="A671" s="86"/>
    </row>
    <row r="672" spans="1:1">
      <c r="A672" s="86"/>
    </row>
    <row r="673" spans="1:1">
      <c r="A673" s="86"/>
    </row>
    <row r="674" spans="1:1">
      <c r="A674" s="86"/>
    </row>
    <row r="675" spans="1:1">
      <c r="A675" s="86"/>
    </row>
    <row r="676" spans="1:1">
      <c r="A676" s="86"/>
    </row>
    <row r="677" spans="1:1">
      <c r="A677" s="86"/>
    </row>
    <row r="678" spans="1:1">
      <c r="A678" s="86"/>
    </row>
    <row r="679" spans="1:1">
      <c r="A679" s="86"/>
    </row>
    <row r="680" spans="1:1">
      <c r="A680" s="86"/>
    </row>
    <row r="681" spans="1:1">
      <c r="A681" s="86"/>
    </row>
    <row r="682" spans="1:1">
      <c r="A682" s="86"/>
    </row>
    <row r="683" spans="1:1">
      <c r="A683" s="86"/>
    </row>
    <row r="684" spans="1:1">
      <c r="A684" s="86"/>
    </row>
    <row r="685" spans="1:1">
      <c r="A685" s="86"/>
    </row>
    <row r="686" spans="1:1">
      <c r="A686" s="86"/>
    </row>
    <row r="687" spans="1:1">
      <c r="A687" s="86"/>
    </row>
    <row r="688" spans="1:1">
      <c r="A688" s="86"/>
    </row>
    <row r="689" spans="1:1">
      <c r="A689" s="86"/>
    </row>
    <row r="690" spans="1:1">
      <c r="A690" s="86"/>
    </row>
    <row r="691" spans="1:1">
      <c r="A691" s="86"/>
    </row>
    <row r="692" spans="1:1">
      <c r="A692" s="86"/>
    </row>
    <row r="693" spans="1:1">
      <c r="A693" s="86"/>
    </row>
    <row r="694" spans="1:1">
      <c r="A694" s="86"/>
    </row>
    <row r="695" spans="1:1">
      <c r="A695" s="86"/>
    </row>
    <row r="696" spans="1:1">
      <c r="A696" s="86"/>
    </row>
    <row r="697" spans="1:1">
      <c r="A697" s="86"/>
    </row>
    <row r="698" spans="1:1">
      <c r="A698" s="86"/>
    </row>
    <row r="699" spans="1:1">
      <c r="A699" s="86"/>
    </row>
    <row r="700" spans="1:1">
      <c r="A700" s="86"/>
    </row>
    <row r="701" spans="1:1">
      <c r="A701" s="86"/>
    </row>
    <row r="702" spans="1:1">
      <c r="A702" s="86"/>
    </row>
    <row r="703" spans="1:1">
      <c r="A703" s="86"/>
    </row>
    <row r="704" spans="1:1">
      <c r="A704" s="86"/>
    </row>
    <row r="705" spans="1:1">
      <c r="A705" s="86"/>
    </row>
    <row r="706" spans="1:1">
      <c r="A706" s="86"/>
    </row>
    <row r="707" spans="1:1">
      <c r="A707" s="86"/>
    </row>
    <row r="708" spans="1:1">
      <c r="A708" s="86"/>
    </row>
    <row r="709" spans="1:1">
      <c r="A709" s="86"/>
    </row>
    <row r="710" spans="1:1">
      <c r="A710" s="86"/>
    </row>
    <row r="711" spans="1:1">
      <c r="A711" s="86"/>
    </row>
    <row r="712" spans="1:1">
      <c r="A712" s="86"/>
    </row>
    <row r="713" spans="1:1">
      <c r="A713" s="86"/>
    </row>
    <row r="714" spans="1:1">
      <c r="A714" s="86"/>
    </row>
    <row r="715" spans="1:1">
      <c r="A715" s="86"/>
    </row>
    <row r="716" spans="1:1">
      <c r="A716" s="86"/>
    </row>
    <row r="717" spans="1:1">
      <c r="A717" s="86"/>
    </row>
    <row r="718" spans="1:1">
      <c r="A718" s="86"/>
    </row>
    <row r="719" spans="1:1">
      <c r="A719" s="86"/>
    </row>
    <row r="720" spans="1:1">
      <c r="A720" s="86"/>
    </row>
    <row r="721" spans="1:1">
      <c r="A721" s="86"/>
    </row>
    <row r="722" spans="1:1">
      <c r="A722" s="86"/>
    </row>
    <row r="723" spans="1:1">
      <c r="A723" s="86"/>
    </row>
    <row r="724" spans="1:1">
      <c r="A724" s="86"/>
    </row>
    <row r="725" spans="1:1">
      <c r="A725" s="86"/>
    </row>
    <row r="726" spans="1:1">
      <c r="A726" s="86"/>
    </row>
    <row r="727" spans="1:1">
      <c r="A727" s="86"/>
    </row>
    <row r="728" spans="1:1">
      <c r="A728" s="86"/>
    </row>
    <row r="729" spans="1:1">
      <c r="A729" s="86"/>
    </row>
    <row r="730" spans="1:1">
      <c r="A730" s="86"/>
    </row>
    <row r="731" spans="1:1">
      <c r="A731" s="86"/>
    </row>
    <row r="732" spans="1:1">
      <c r="A732" s="86"/>
    </row>
    <row r="733" spans="1:1">
      <c r="A733" s="86"/>
    </row>
    <row r="734" spans="1:1">
      <c r="A734" s="86"/>
    </row>
    <row r="735" spans="1:1">
      <c r="A735" s="86"/>
    </row>
    <row r="736" spans="1:1">
      <c r="A736" s="86"/>
    </row>
    <row r="737" spans="1:1">
      <c r="A737" s="86"/>
    </row>
    <row r="738" spans="1:1">
      <c r="A738" s="86"/>
    </row>
    <row r="739" spans="1:1">
      <c r="A739" s="86"/>
    </row>
    <row r="740" spans="1:1">
      <c r="A740" s="86"/>
    </row>
    <row r="741" spans="1:1">
      <c r="A741" s="86"/>
    </row>
    <row r="742" spans="1:1">
      <c r="A742" s="86"/>
    </row>
    <row r="743" spans="1:1">
      <c r="A743" s="86"/>
    </row>
    <row r="744" spans="1:1">
      <c r="A744" s="86"/>
    </row>
    <row r="745" spans="1:1">
      <c r="A745" s="86"/>
    </row>
    <row r="746" spans="1:1">
      <c r="A746" s="86"/>
    </row>
    <row r="747" spans="1:1">
      <c r="A747" s="86"/>
    </row>
    <row r="748" spans="1:1">
      <c r="A748" s="86"/>
    </row>
    <row r="749" spans="1:1">
      <c r="A749" s="86"/>
    </row>
    <row r="750" spans="1:1">
      <c r="A750" s="86"/>
    </row>
    <row r="751" spans="1:1">
      <c r="A751" s="86"/>
    </row>
    <row r="752" spans="1:1">
      <c r="A752" s="86"/>
    </row>
    <row r="753" spans="1:1">
      <c r="A753" s="86"/>
    </row>
    <row r="754" spans="1:1">
      <c r="A754" s="86"/>
    </row>
    <row r="755" spans="1:1">
      <c r="A755" s="86"/>
    </row>
    <row r="756" spans="1:1">
      <c r="A756" s="86"/>
    </row>
    <row r="757" spans="1:1">
      <c r="A757" s="86"/>
    </row>
    <row r="758" spans="1:1">
      <c r="A758" s="86"/>
    </row>
    <row r="759" spans="1:1">
      <c r="A759" s="86"/>
    </row>
    <row r="760" spans="1:1">
      <c r="A760" s="86"/>
    </row>
    <row r="761" spans="1:1">
      <c r="A761" s="86"/>
    </row>
    <row r="762" spans="1:1">
      <c r="A762" s="86"/>
    </row>
    <row r="763" spans="1:1">
      <c r="A763" s="86"/>
    </row>
    <row r="764" spans="1:1">
      <c r="A764" s="86"/>
    </row>
    <row r="765" spans="1:1">
      <c r="A765" s="86"/>
    </row>
    <row r="766" spans="1:1">
      <c r="A766" s="86"/>
    </row>
    <row r="767" spans="1:1">
      <c r="A767" s="86"/>
    </row>
    <row r="768" spans="1:1">
      <c r="A768" s="86"/>
    </row>
    <row r="769" spans="1:1">
      <c r="A769" s="86"/>
    </row>
    <row r="770" spans="1:1">
      <c r="A770" s="86"/>
    </row>
    <row r="771" spans="1:1">
      <c r="A771" s="86"/>
    </row>
    <row r="772" spans="1:1">
      <c r="A772" s="86"/>
    </row>
    <row r="773" spans="1:1">
      <c r="A773" s="86"/>
    </row>
    <row r="774" spans="1:1">
      <c r="A774" s="86"/>
    </row>
    <row r="775" spans="1:1">
      <c r="A775" s="86"/>
    </row>
    <row r="776" spans="1:1">
      <c r="A776" s="86"/>
    </row>
    <row r="777" spans="1:1">
      <c r="A777" s="86"/>
    </row>
    <row r="778" spans="1:1">
      <c r="A778" s="86"/>
    </row>
    <row r="779" spans="1:1">
      <c r="A779" s="86"/>
    </row>
    <row r="780" spans="1:1">
      <c r="A780" s="86"/>
    </row>
    <row r="781" spans="1:1">
      <c r="A781" s="86"/>
    </row>
    <row r="782" spans="1:1">
      <c r="A782" s="86"/>
    </row>
    <row r="783" spans="1:1">
      <c r="A783" s="86"/>
    </row>
    <row r="784" spans="1:1">
      <c r="A784" s="86"/>
    </row>
    <row r="785" spans="1:1">
      <c r="A785" s="86"/>
    </row>
    <row r="786" spans="1:1">
      <c r="A786" s="86"/>
    </row>
    <row r="787" spans="1:1">
      <c r="A787" s="86"/>
    </row>
    <row r="788" spans="1:1">
      <c r="A788" s="86"/>
    </row>
    <row r="789" spans="1:1">
      <c r="A789" s="86"/>
    </row>
    <row r="790" spans="1:1">
      <c r="A790" s="86"/>
    </row>
    <row r="791" spans="1:1">
      <c r="A791" s="86"/>
    </row>
    <row r="792" spans="1:1">
      <c r="A792" s="86"/>
    </row>
    <row r="793" spans="1:1">
      <c r="A793" s="86"/>
    </row>
    <row r="794" spans="1:1">
      <c r="A794" s="86"/>
    </row>
    <row r="795" spans="1:1">
      <c r="A795" s="86"/>
    </row>
    <row r="796" spans="1:1">
      <c r="A796" s="86"/>
    </row>
    <row r="797" spans="1:1">
      <c r="A797" s="86"/>
    </row>
    <row r="798" spans="1:1">
      <c r="A798" s="86"/>
    </row>
    <row r="799" spans="1:1">
      <c r="A799" s="86"/>
    </row>
    <row r="800" spans="1:1">
      <c r="A800" s="86"/>
    </row>
    <row r="801" spans="1:1">
      <c r="A801" s="86"/>
    </row>
    <row r="802" spans="1:1">
      <c r="A802" s="86"/>
    </row>
    <row r="803" spans="1:1">
      <c r="A803" s="86"/>
    </row>
    <row r="804" spans="1:1">
      <c r="A804" s="86"/>
    </row>
    <row r="805" spans="1:1">
      <c r="A805" s="86"/>
    </row>
    <row r="806" spans="1:1">
      <c r="A806" s="86"/>
    </row>
    <row r="807" spans="1:1">
      <c r="A807" s="86"/>
    </row>
    <row r="808" spans="1:1">
      <c r="A808" s="86"/>
    </row>
    <row r="809" spans="1:1">
      <c r="A809" s="86"/>
    </row>
    <row r="810" spans="1:1">
      <c r="A810" s="86"/>
    </row>
    <row r="811" spans="1:1">
      <c r="A811" s="86"/>
    </row>
    <row r="812" spans="1:1">
      <c r="A812" s="86"/>
    </row>
    <row r="813" spans="1:1">
      <c r="A813" s="86"/>
    </row>
    <row r="814" spans="1:1">
      <c r="A814" s="86"/>
    </row>
    <row r="815" spans="1:1">
      <c r="A815" s="86"/>
    </row>
    <row r="816" spans="1:1">
      <c r="A816" s="86"/>
    </row>
    <row r="817" spans="1:1">
      <c r="A817" s="86"/>
    </row>
    <row r="818" spans="1:1">
      <c r="A818" s="86"/>
    </row>
    <row r="819" spans="1:1">
      <c r="A819" s="86"/>
    </row>
    <row r="820" spans="1:1">
      <c r="A820" s="86"/>
    </row>
    <row r="821" spans="1:1">
      <c r="A821" s="86"/>
    </row>
    <row r="822" spans="1:1">
      <c r="A822" s="86"/>
    </row>
    <row r="823" spans="1:1">
      <c r="A823" s="86"/>
    </row>
    <row r="824" spans="1:1">
      <c r="A824" s="86"/>
    </row>
    <row r="825" spans="1:1">
      <c r="A825" s="86"/>
    </row>
    <row r="826" spans="1:1">
      <c r="A826" s="86"/>
    </row>
    <row r="827" spans="1:1">
      <c r="A827" s="86"/>
    </row>
    <row r="828" spans="1:1">
      <c r="A828" s="86"/>
    </row>
    <row r="829" spans="1:1">
      <c r="A829" s="86"/>
    </row>
    <row r="830" spans="1:1">
      <c r="A830" s="86"/>
    </row>
    <row r="831" spans="1:1">
      <c r="A831" s="86"/>
    </row>
    <row r="832" spans="1:1">
      <c r="A832" s="86"/>
    </row>
    <row r="833" spans="1:1">
      <c r="A833" s="86"/>
    </row>
    <row r="834" spans="1:1">
      <c r="A834" s="86"/>
    </row>
    <row r="835" spans="1:1">
      <c r="A835" s="86"/>
    </row>
    <row r="836" spans="1:1">
      <c r="A836" s="86"/>
    </row>
    <row r="837" spans="1:1">
      <c r="A837" s="86"/>
    </row>
    <row r="838" spans="1:1">
      <c r="A838" s="86"/>
    </row>
    <row r="839" spans="1:1">
      <c r="A839" s="86"/>
    </row>
    <row r="840" spans="1:1">
      <c r="A840" s="86"/>
    </row>
    <row r="841" spans="1:1">
      <c r="A841" s="86"/>
    </row>
    <row r="842" spans="1:1">
      <c r="A842" s="86"/>
    </row>
    <row r="843" spans="1:1">
      <c r="A843" s="86"/>
    </row>
    <row r="844" spans="1:1">
      <c r="A844" s="86"/>
    </row>
    <row r="845" spans="1:1">
      <c r="A845" s="86"/>
    </row>
    <row r="846" spans="1:1">
      <c r="A846" s="86"/>
    </row>
    <row r="847" spans="1:1">
      <c r="A847" s="86"/>
    </row>
    <row r="848" spans="1:1">
      <c r="A848" s="86"/>
    </row>
    <row r="849" spans="1:1">
      <c r="A849" s="86"/>
    </row>
    <row r="850" spans="1:1">
      <c r="A850" s="86"/>
    </row>
    <row r="851" spans="1:1">
      <c r="A851" s="86"/>
    </row>
    <row r="852" spans="1:1">
      <c r="A852" s="86"/>
    </row>
    <row r="853" spans="1:1">
      <c r="A853" s="86"/>
    </row>
    <row r="854" spans="1:1">
      <c r="A854" s="86"/>
    </row>
    <row r="855" spans="1:1">
      <c r="A855" s="86"/>
    </row>
    <row r="856" spans="1:1">
      <c r="A856" s="86"/>
    </row>
    <row r="857" spans="1:1">
      <c r="A857" s="86"/>
    </row>
    <row r="858" spans="1:1">
      <c r="A858" s="86"/>
    </row>
    <row r="859" spans="1:1">
      <c r="A859" s="86"/>
    </row>
    <row r="860" spans="1:1">
      <c r="A860" s="86"/>
    </row>
    <row r="861" spans="1:1">
      <c r="A861" s="86"/>
    </row>
    <row r="862" spans="1:1">
      <c r="A862" s="86"/>
    </row>
    <row r="863" spans="1:1">
      <c r="A863" s="86"/>
    </row>
    <row r="864" spans="1:1">
      <c r="A864" s="86"/>
    </row>
    <row r="865" spans="1:1">
      <c r="A865" s="86"/>
    </row>
    <row r="866" spans="1:1">
      <c r="A866" s="86"/>
    </row>
    <row r="867" spans="1:1">
      <c r="A867" s="86"/>
    </row>
    <row r="868" spans="1:1">
      <c r="A868" s="86"/>
    </row>
    <row r="869" spans="1:1">
      <c r="A869" s="86"/>
    </row>
    <row r="870" spans="1:1">
      <c r="A870" s="86"/>
    </row>
    <row r="871" spans="1:1">
      <c r="A871" s="86"/>
    </row>
    <row r="872" spans="1:1">
      <c r="A872" s="86"/>
    </row>
    <row r="873" spans="1:1">
      <c r="A873" s="86"/>
    </row>
    <row r="874" spans="1:1">
      <c r="A874" s="86"/>
    </row>
    <row r="875" spans="1:1">
      <c r="A875" s="86"/>
    </row>
    <row r="876" spans="1:1">
      <c r="A876" s="86"/>
    </row>
    <row r="877" spans="1:1">
      <c r="A877" s="86"/>
    </row>
    <row r="878" spans="1:1">
      <c r="A878" s="86"/>
    </row>
    <row r="879" spans="1:1">
      <c r="A879" s="86"/>
    </row>
    <row r="880" spans="1:1">
      <c r="A880" s="86"/>
    </row>
    <row r="881" spans="1:1">
      <c r="A881" s="86"/>
    </row>
    <row r="882" spans="1:1">
      <c r="A882" s="86"/>
    </row>
    <row r="883" spans="1:1">
      <c r="A883" s="86"/>
    </row>
    <row r="884" spans="1:1">
      <c r="A884" s="86"/>
    </row>
    <row r="885" spans="1:1">
      <c r="A885" s="86"/>
    </row>
    <row r="886" spans="1:1">
      <c r="A886" s="86"/>
    </row>
    <row r="887" spans="1:1">
      <c r="A887" s="86"/>
    </row>
    <row r="888" spans="1:1">
      <c r="A888" s="86"/>
    </row>
    <row r="889" spans="1:1">
      <c r="A889" s="86"/>
    </row>
    <row r="890" spans="1:1">
      <c r="A890" s="86"/>
    </row>
    <row r="891" spans="1:1">
      <c r="A891" s="86"/>
    </row>
    <row r="892" spans="1:1">
      <c r="A892" s="86"/>
    </row>
    <row r="893" spans="1:1">
      <c r="A893" s="86"/>
    </row>
    <row r="894" spans="1:1">
      <c r="A894" s="86"/>
    </row>
    <row r="895" spans="1:1">
      <c r="A895" s="86"/>
    </row>
    <row r="896" spans="1:1">
      <c r="A896" s="86"/>
    </row>
    <row r="897" spans="1:1">
      <c r="A897" s="86"/>
    </row>
    <row r="898" spans="1:1">
      <c r="A898" s="86"/>
    </row>
    <row r="899" spans="1:1">
      <c r="A899" s="86"/>
    </row>
    <row r="900" spans="1:1">
      <c r="A900" s="86"/>
    </row>
    <row r="901" spans="1:1">
      <c r="A901" s="86"/>
    </row>
    <row r="902" spans="1:1">
      <c r="A902" s="86"/>
    </row>
    <row r="903" spans="1:1">
      <c r="A903" s="86"/>
    </row>
    <row r="904" spans="1:1">
      <c r="A904" s="86"/>
    </row>
    <row r="905" spans="1:1">
      <c r="A905" s="86"/>
    </row>
    <row r="906" spans="1:1">
      <c r="A906" s="86"/>
    </row>
    <row r="907" spans="1:1">
      <c r="A907" s="86"/>
    </row>
    <row r="908" spans="1:1">
      <c r="A908" s="86"/>
    </row>
    <row r="909" spans="1:1">
      <c r="A909" s="86"/>
    </row>
    <row r="910" spans="1:1">
      <c r="A910" s="86"/>
    </row>
    <row r="911" spans="1:1">
      <c r="A911" s="86"/>
    </row>
    <row r="912" spans="1:1">
      <c r="A912" s="86"/>
    </row>
    <row r="913" spans="1:1">
      <c r="A913" s="86"/>
    </row>
    <row r="914" spans="1:1">
      <c r="A914" s="86"/>
    </row>
    <row r="915" spans="1:1">
      <c r="A915" s="86"/>
    </row>
    <row r="916" spans="1:1">
      <c r="A916" s="86"/>
    </row>
    <row r="917" spans="1:1">
      <c r="A917" s="86"/>
    </row>
    <row r="918" spans="1:1">
      <c r="A918" s="86"/>
    </row>
    <row r="919" spans="1:1">
      <c r="A919" s="86"/>
    </row>
    <row r="920" spans="1:1">
      <c r="A920" s="86"/>
    </row>
    <row r="921" spans="1:1">
      <c r="A921" s="86"/>
    </row>
    <row r="922" spans="1:1">
      <c r="A922" s="86"/>
    </row>
    <row r="923" spans="1:1">
      <c r="A923" s="86"/>
    </row>
    <row r="924" spans="1:1">
      <c r="A924" s="86"/>
    </row>
    <row r="925" spans="1:1">
      <c r="A925" s="86"/>
    </row>
    <row r="926" spans="1:1">
      <c r="A926" s="86"/>
    </row>
    <row r="927" spans="1:1">
      <c r="A927" s="86"/>
    </row>
    <row r="928" spans="1:1">
      <c r="A928" s="86"/>
    </row>
    <row r="929" spans="1:1">
      <c r="A929" s="86"/>
    </row>
    <row r="930" spans="1:1">
      <c r="A930" s="86"/>
    </row>
    <row r="931" spans="1:1">
      <c r="A931" s="86"/>
    </row>
    <row r="932" spans="1:1">
      <c r="A932" s="86"/>
    </row>
    <row r="933" spans="1:1">
      <c r="A933" s="86"/>
    </row>
    <row r="934" spans="1:1">
      <c r="A934" s="86"/>
    </row>
    <row r="935" spans="1:1">
      <c r="A935" s="86"/>
    </row>
    <row r="936" spans="1:1">
      <c r="A936" s="86"/>
    </row>
    <row r="937" spans="1:1">
      <c r="A937" s="86"/>
    </row>
    <row r="938" spans="1:1">
      <c r="A938" s="86"/>
    </row>
    <row r="939" spans="1:1">
      <c r="A939" s="86"/>
    </row>
    <row r="940" spans="1:1">
      <c r="A940" s="86"/>
    </row>
    <row r="941" spans="1:1">
      <c r="A941" s="86"/>
    </row>
    <row r="942" spans="1:1">
      <c r="A942" s="86"/>
    </row>
    <row r="943" spans="1:1">
      <c r="A943" s="86"/>
    </row>
    <row r="944" spans="1:1">
      <c r="A944" s="86"/>
    </row>
    <row r="945" spans="1:1">
      <c r="A945" s="86"/>
    </row>
    <row r="946" spans="1:1">
      <c r="A946" s="86"/>
    </row>
    <row r="947" spans="1:1">
      <c r="A947" s="86"/>
    </row>
    <row r="948" spans="1:1">
      <c r="A948" s="86"/>
    </row>
    <row r="949" spans="1:1">
      <c r="A949" s="86"/>
    </row>
    <row r="950" spans="1:1">
      <c r="A950" s="86"/>
    </row>
    <row r="951" spans="1:1">
      <c r="A951" s="86"/>
    </row>
    <row r="952" spans="1:1">
      <c r="A952" s="86"/>
    </row>
    <row r="953" spans="1:1">
      <c r="A953" s="86"/>
    </row>
    <row r="954" spans="1:1">
      <c r="A954" s="86"/>
    </row>
    <row r="955" spans="1:1">
      <c r="A955" s="86"/>
    </row>
    <row r="956" spans="1:1">
      <c r="A956" s="86"/>
    </row>
    <row r="957" spans="1:1">
      <c r="A957" s="86"/>
    </row>
    <row r="958" spans="1:1">
      <c r="A958" s="86"/>
    </row>
    <row r="959" spans="1:1">
      <c r="A959" s="86"/>
    </row>
    <row r="960" spans="1:1">
      <c r="A960" s="86"/>
    </row>
    <row r="961" spans="1:1">
      <c r="A961" s="86"/>
    </row>
    <row r="962" spans="1:1">
      <c r="A962" s="86"/>
    </row>
    <row r="963" spans="1:1">
      <c r="A963" s="86"/>
    </row>
    <row r="964" spans="1:1">
      <c r="A964" s="86"/>
    </row>
    <row r="965" spans="1:1">
      <c r="A965" s="86"/>
    </row>
    <row r="966" spans="1:1">
      <c r="A966" s="86"/>
    </row>
    <row r="967" spans="1:1">
      <c r="A967" s="86"/>
    </row>
    <row r="968" spans="1:1">
      <c r="A968" s="86"/>
    </row>
    <row r="969" spans="1:1">
      <c r="A969" s="86"/>
    </row>
    <row r="970" spans="1:1">
      <c r="A970" s="86"/>
    </row>
    <row r="971" spans="1:1">
      <c r="A971" s="86"/>
    </row>
    <row r="972" spans="1:1">
      <c r="A972" s="86"/>
    </row>
    <row r="973" spans="1:1">
      <c r="A973" s="86"/>
    </row>
    <row r="974" spans="1:1">
      <c r="A974" s="86"/>
    </row>
    <row r="975" spans="1:1">
      <c r="A975" s="86"/>
    </row>
    <row r="976" spans="1:1">
      <c r="A976" s="86"/>
    </row>
    <row r="977" spans="1:1">
      <c r="A977" s="86"/>
    </row>
    <row r="978" spans="1:1">
      <c r="A978" s="86"/>
    </row>
    <row r="979" spans="1:1">
      <c r="A979" s="86"/>
    </row>
    <row r="980" spans="1:1">
      <c r="A980" s="86"/>
    </row>
    <row r="981" spans="1:1">
      <c r="A981" s="86"/>
    </row>
    <row r="982" spans="1:1">
      <c r="A982" s="86"/>
    </row>
    <row r="983" spans="1:1">
      <c r="A983" s="86"/>
    </row>
    <row r="984" spans="1:1">
      <c r="A984" s="86"/>
    </row>
    <row r="985" spans="1:1">
      <c r="A985" s="86"/>
    </row>
    <row r="986" spans="1:1">
      <c r="A986" s="86"/>
    </row>
    <row r="987" spans="1:1">
      <c r="A987" s="86"/>
    </row>
    <row r="988" spans="1:1">
      <c r="A988" s="86"/>
    </row>
    <row r="989" spans="1:1">
      <c r="A989" s="86"/>
    </row>
    <row r="990" spans="1:1">
      <c r="A990" s="86"/>
    </row>
    <row r="991" spans="1:1">
      <c r="A991" s="86"/>
    </row>
    <row r="992" spans="1:1">
      <c r="A992" s="86"/>
    </row>
    <row r="993" spans="1:1">
      <c r="A993" s="86"/>
    </row>
    <row r="994" spans="1:1">
      <c r="A994" s="86"/>
    </row>
    <row r="995" spans="1:1">
      <c r="A995" s="86"/>
    </row>
    <row r="996" spans="1:1">
      <c r="A996" s="86"/>
    </row>
    <row r="997" spans="1:1">
      <c r="A997" s="86"/>
    </row>
    <row r="998" spans="1:1">
      <c r="A998" s="86"/>
    </row>
    <row r="999" spans="1:1">
      <c r="A999" s="86"/>
    </row>
    <row r="1000" spans="1:1">
      <c r="A1000" s="86"/>
    </row>
    <row r="1001" spans="1:1">
      <c r="A1001" s="86"/>
    </row>
    <row r="1002" spans="1:1">
      <c r="A1002" s="86"/>
    </row>
    <row r="1003" spans="1:1">
      <c r="A1003" s="86"/>
    </row>
    <row r="1004" spans="1:1">
      <c r="A1004" s="86"/>
    </row>
    <row r="1005" spans="1:1">
      <c r="A1005" s="86"/>
    </row>
  </sheetData>
  <sheetProtection formatColumns="0" formatRows="0"/>
  <autoFilter ref="A3:T56" xr:uid="{8A38EA48-88CF-6247-B3C9-759920139BCE}">
    <filterColumn colId="2">
      <filters>
        <filter val="2024"/>
      </filters>
    </filterColumn>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21">
    <mergeCell ref="B73:F73"/>
    <mergeCell ref="B74:F74"/>
    <mergeCell ref="B75:F75"/>
    <mergeCell ref="B76:F76"/>
    <mergeCell ref="B77:F77"/>
    <mergeCell ref="B68:F68"/>
    <mergeCell ref="B69:F69"/>
    <mergeCell ref="B70:F70"/>
    <mergeCell ref="B71:F71"/>
    <mergeCell ref="B72:F72"/>
    <mergeCell ref="A63:G63"/>
    <mergeCell ref="B64:F64"/>
    <mergeCell ref="B65:F65"/>
    <mergeCell ref="B66:F66"/>
    <mergeCell ref="B67:F67"/>
    <mergeCell ref="H3:T3"/>
    <mergeCell ref="A3:A4"/>
    <mergeCell ref="B3:B4"/>
    <mergeCell ref="C3:C4"/>
    <mergeCell ref="D3:D4"/>
    <mergeCell ref="E3:G3"/>
  </mergeCells>
  <dataValidations count="1">
    <dataValidation type="list" allowBlank="1" showErrorMessage="1" sqref="H6:T31 P32:P34 O35:O38 H39:H48 I49 H50:H53" xr:uid="{8C74EBB8-764C-4907-9706-EBE8AD40426E}">
      <formula1>"1"</formula1>
    </dataValidation>
  </dataValidations>
  <hyperlinks>
    <hyperlink ref="B6" r:id="rId1" xr:uid="{4C5AEF85-5AC9-4B3C-B94C-296224305B56}"/>
    <hyperlink ref="B7" r:id="rId2" xr:uid="{2ADEFEA3-3089-4B8E-AEC0-456528B918BF}"/>
    <hyperlink ref="B9" r:id="rId3" xr:uid="{7BE1265C-4912-4E5A-8549-77C9A6AEC47E}"/>
    <hyperlink ref="B15" r:id="rId4" xr:uid="{4B087E4F-8524-4CF2-AE1D-82F7901B047C}"/>
    <hyperlink ref="B17" r:id="rId5" xr:uid="{8CFDE97E-31DC-4123-966D-9E510BA681A6}"/>
    <hyperlink ref="B18" r:id="rId6" xr:uid="{1DD85614-1DDD-4CE9-949F-BD8848DAFF02}"/>
    <hyperlink ref="B20" r:id="rId7" xr:uid="{79649680-5021-4C95-B54F-5FAED239DE93}"/>
    <hyperlink ref="B27" r:id="rId8" xr:uid="{D29D5BDB-61F2-44E1-BE4A-156E952CA324}"/>
    <hyperlink ref="B32" r:id="rId9" xr:uid="{6B3A872C-AF34-4787-9E85-41593C1B38E7}"/>
    <hyperlink ref="B33" r:id="rId10" xr:uid="{599A9318-89FD-49FA-AE8B-4D132D665E99}"/>
    <hyperlink ref="B34" r:id="rId11" xr:uid="{AD59D3F5-3156-4294-AE47-0D1615174AA3}"/>
    <hyperlink ref="B36" r:id="rId12" xr:uid="{C32AA769-E533-41E2-A3F1-0B0B25820BC4}"/>
    <hyperlink ref="B37" r:id="rId13" xr:uid="{2E2A3176-30A4-4E45-91A4-193672092153}"/>
    <hyperlink ref="B38" r:id="rId14" xr:uid="{AF661C04-D967-4657-8FD5-6DD0795699FB}"/>
    <hyperlink ref="B39" r:id="rId15" xr:uid="{92C339FD-3DAD-4CF5-AC7F-77E3F964BEED}"/>
    <hyperlink ref="B40" r:id="rId16" xr:uid="{F3AB387E-6C78-4F77-9D99-1EB9D2E0337A}"/>
    <hyperlink ref="B42" r:id="rId17" xr:uid="{33125D62-4A21-4E86-98A3-59B65467FBD1}"/>
    <hyperlink ref="B43" r:id="rId18" xr:uid="{5C834591-6750-48C8-A3A6-3ED7F0E603BF}"/>
    <hyperlink ref="B44" r:id="rId19" xr:uid="{95E7EB4E-3732-446C-B306-AF67305854D2}"/>
    <hyperlink ref="B45" r:id="rId20" xr:uid="{88E190DC-2CB0-46D1-8387-2DA98E3CCD0C}"/>
    <hyperlink ref="B46" r:id="rId21" xr:uid="{8FBC7C84-B231-4A0A-8E0E-58036962F859}"/>
    <hyperlink ref="B47" r:id="rId22" xr:uid="{E0A7003A-4D54-4A7F-A712-028C0A178EB9}"/>
    <hyperlink ref="B48" r:id="rId23" xr:uid="{7B84E40E-A75D-40E6-8014-5D2F88D463CC}"/>
    <hyperlink ref="B49" r:id="rId24" xr:uid="{3A1A0749-C13D-4A3D-8525-2F657D94E320}"/>
    <hyperlink ref="B50" r:id="rId25" xr:uid="{E6023EF3-3F33-4C42-87EB-1079688D9546}"/>
    <hyperlink ref="B51" r:id="rId26" xr:uid="{0A9053FA-F1E8-4023-92D6-1B68D5C52A3E}"/>
    <hyperlink ref="B52" r:id="rId27" xr:uid="{761A1DE0-EC0C-46EF-8837-1BA26193F506}"/>
    <hyperlink ref="B53" r:id="rId28" xr:uid="{B3B7F105-3B76-42B9-A2A4-9D577EC62DF1}"/>
    <hyperlink ref="B54" r:id="rId29" xr:uid="{D624B290-3299-441F-90BB-212E5B919C54}"/>
    <hyperlink ref="B55" r:id="rId30" xr:uid="{EDD45CE1-AEE5-48EC-8C35-166778C157A0}"/>
    <hyperlink ref="B56" r:id="rId31" xr:uid="{5AA10651-7AE2-4A25-9709-833184DBDF0D}"/>
  </hyperlinks>
  <pageMargins left="0.7" right="0.7" top="0.75" bottom="0.75" header="0" footer="0"/>
  <pageSetup orientation="landscape" r:id="rId32"/>
  <drawing r:id="rId3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0DD8-7CC5-904E-B47D-4738E0DEC93F}">
  <dimension ref="A1:O155"/>
  <sheetViews>
    <sheetView zoomScaleNormal="100" workbookViewId="0">
      <selection activeCell="C3" sqref="C3:C4"/>
    </sheetView>
  </sheetViews>
  <sheetFormatPr defaultColWidth="10.625" defaultRowHeight="15.75"/>
  <cols>
    <col min="1" max="1" width="5.125" customWidth="1"/>
    <col min="2" max="2" width="32.375" customWidth="1"/>
    <col min="4" max="4" width="32.125" customWidth="1"/>
    <col min="5" max="5" width="14.25" customWidth="1"/>
    <col min="6" max="6" width="13.625" customWidth="1"/>
    <col min="9" max="9" width="9.75" bestFit="1" customWidth="1"/>
    <col min="10" max="10" width="13.75" style="298" bestFit="1" customWidth="1"/>
    <col min="12" max="12" width="91.125" customWidth="1"/>
  </cols>
  <sheetData>
    <row r="1" spans="1:13" s="3" customFormat="1">
      <c r="A1" s="114" t="s">
        <v>312</v>
      </c>
      <c r="J1" s="298"/>
    </row>
    <row r="3" spans="1:13">
      <c r="A3" s="488" t="s">
        <v>19</v>
      </c>
      <c r="B3" s="488" t="s">
        <v>278</v>
      </c>
      <c r="C3" s="488" t="s">
        <v>279</v>
      </c>
      <c r="D3" s="488" t="s">
        <v>280</v>
      </c>
      <c r="E3" s="488" t="s">
        <v>2329</v>
      </c>
      <c r="F3" s="488" t="s">
        <v>193</v>
      </c>
      <c r="G3" s="488" t="s">
        <v>211</v>
      </c>
      <c r="H3" s="488"/>
      <c r="I3" s="488"/>
      <c r="J3" s="488"/>
      <c r="K3" s="488"/>
      <c r="L3" s="488" t="s">
        <v>281</v>
      </c>
      <c r="M3" s="488" t="s">
        <v>2330</v>
      </c>
    </row>
    <row r="4" spans="1:13" ht="30">
      <c r="A4" s="488"/>
      <c r="B4" s="488"/>
      <c r="C4" s="488"/>
      <c r="D4" s="488"/>
      <c r="E4" s="488"/>
      <c r="F4" s="488"/>
      <c r="G4" s="488"/>
      <c r="H4" s="322" t="s">
        <v>2331</v>
      </c>
      <c r="I4" s="322" t="s">
        <v>2332</v>
      </c>
      <c r="J4" s="322" t="s">
        <v>2333</v>
      </c>
      <c r="K4" s="322"/>
      <c r="L4" s="488"/>
      <c r="M4" s="488"/>
    </row>
    <row r="5" spans="1:13" ht="90">
      <c r="A5" s="323">
        <v>1</v>
      </c>
      <c r="B5" s="166" t="s">
        <v>2218</v>
      </c>
      <c r="C5" s="170">
        <v>2021</v>
      </c>
      <c r="D5" s="166" t="s">
        <v>329</v>
      </c>
      <c r="E5" s="166" t="s">
        <v>1667</v>
      </c>
      <c r="F5" s="170" t="s">
        <v>1667</v>
      </c>
      <c r="G5" s="324" t="s">
        <v>2334</v>
      </c>
      <c r="H5" s="170"/>
      <c r="I5" s="265">
        <v>10</v>
      </c>
      <c r="J5" s="265"/>
      <c r="K5" s="324">
        <f>SUM(H5:J5)</f>
        <v>10</v>
      </c>
      <c r="L5" s="325" t="s">
        <v>1668</v>
      </c>
      <c r="M5" s="324">
        <f>K5</f>
        <v>10</v>
      </c>
    </row>
    <row r="6" spans="1:13" ht="120">
      <c r="A6" s="323">
        <v>2</v>
      </c>
      <c r="B6" s="166" t="s">
        <v>944</v>
      </c>
      <c r="C6" s="170">
        <v>2022</v>
      </c>
      <c r="D6" s="166" t="s">
        <v>335</v>
      </c>
      <c r="E6" s="166" t="s">
        <v>1669</v>
      </c>
      <c r="F6" s="170" t="s">
        <v>2220</v>
      </c>
      <c r="G6" s="324" t="s">
        <v>2334</v>
      </c>
      <c r="H6" s="265"/>
      <c r="I6" s="170"/>
      <c r="J6" s="265">
        <v>1</v>
      </c>
      <c r="K6" s="324">
        <f t="shared" ref="K6:K69" si="0">SUM(H6:J6)</f>
        <v>1</v>
      </c>
      <c r="L6" s="325" t="s">
        <v>2219</v>
      </c>
      <c r="M6" s="324">
        <f t="shared" ref="M6:M69" si="1">K6</f>
        <v>1</v>
      </c>
    </row>
    <row r="7" spans="1:13" ht="90">
      <c r="A7" s="323">
        <v>3</v>
      </c>
      <c r="B7" s="166" t="s">
        <v>2221</v>
      </c>
      <c r="C7" s="170">
        <v>2022</v>
      </c>
      <c r="D7" s="166" t="s">
        <v>335</v>
      </c>
      <c r="E7" s="166" t="s">
        <v>1669</v>
      </c>
      <c r="F7" s="170" t="s">
        <v>2220</v>
      </c>
      <c r="G7" s="324" t="s">
        <v>2334</v>
      </c>
      <c r="H7" s="170"/>
      <c r="I7" s="265">
        <v>2</v>
      </c>
      <c r="J7" s="265"/>
      <c r="K7" s="324">
        <f t="shared" si="0"/>
        <v>2</v>
      </c>
      <c r="L7" s="325" t="s">
        <v>1670</v>
      </c>
      <c r="M7" s="324">
        <f t="shared" si="1"/>
        <v>2</v>
      </c>
    </row>
    <row r="8" spans="1:13" ht="90">
      <c r="A8" s="323">
        <v>4</v>
      </c>
      <c r="B8" s="166" t="s">
        <v>2222</v>
      </c>
      <c r="C8" s="170">
        <v>2021</v>
      </c>
      <c r="D8" s="166" t="s">
        <v>335</v>
      </c>
      <c r="E8" s="166" t="s">
        <v>1669</v>
      </c>
      <c r="F8" s="170" t="s">
        <v>2220</v>
      </c>
      <c r="G8" s="324" t="s">
        <v>2334</v>
      </c>
      <c r="H8" s="265"/>
      <c r="I8" s="265">
        <v>4</v>
      </c>
      <c r="J8" s="170"/>
      <c r="K8" s="324">
        <f t="shared" si="0"/>
        <v>4</v>
      </c>
      <c r="L8" s="325" t="s">
        <v>1671</v>
      </c>
      <c r="M8" s="324">
        <f t="shared" si="1"/>
        <v>4</v>
      </c>
    </row>
    <row r="9" spans="1:13" ht="90">
      <c r="A9" s="323">
        <v>5</v>
      </c>
      <c r="B9" s="166" t="s">
        <v>1672</v>
      </c>
      <c r="C9" s="170">
        <v>2020</v>
      </c>
      <c r="D9" s="166" t="s">
        <v>335</v>
      </c>
      <c r="E9" s="166" t="s">
        <v>1669</v>
      </c>
      <c r="F9" s="170" t="s">
        <v>2220</v>
      </c>
      <c r="G9" s="324" t="s">
        <v>2334</v>
      </c>
      <c r="H9" s="265">
        <v>35</v>
      </c>
      <c r="I9" s="265"/>
      <c r="J9" s="170"/>
      <c r="K9" s="324">
        <f t="shared" si="0"/>
        <v>35</v>
      </c>
      <c r="L9" s="325" t="s">
        <v>2223</v>
      </c>
      <c r="M9" s="324">
        <f t="shared" si="1"/>
        <v>35</v>
      </c>
    </row>
    <row r="10" spans="1:13" ht="135">
      <c r="A10" s="323">
        <v>6</v>
      </c>
      <c r="B10" s="166" t="s">
        <v>1986</v>
      </c>
      <c r="C10" s="170">
        <v>2023</v>
      </c>
      <c r="D10" s="166" t="s">
        <v>338</v>
      </c>
      <c r="E10" s="166" t="s">
        <v>1669</v>
      </c>
      <c r="F10" s="170" t="s">
        <v>2220</v>
      </c>
      <c r="G10" s="324" t="s">
        <v>2334</v>
      </c>
      <c r="H10" s="265"/>
      <c r="I10" s="170"/>
      <c r="J10" s="265">
        <v>46</v>
      </c>
      <c r="K10" s="324">
        <f t="shared" si="0"/>
        <v>46</v>
      </c>
      <c r="L10" s="325" t="s">
        <v>2224</v>
      </c>
      <c r="M10" s="324">
        <f t="shared" si="1"/>
        <v>46</v>
      </c>
    </row>
    <row r="11" spans="1:13" ht="90">
      <c r="A11" s="323">
        <v>7</v>
      </c>
      <c r="B11" s="166" t="s">
        <v>1673</v>
      </c>
      <c r="C11" s="170">
        <v>2021</v>
      </c>
      <c r="D11" s="166" t="s">
        <v>338</v>
      </c>
      <c r="E11" s="166" t="s">
        <v>1669</v>
      </c>
      <c r="F11" s="170" t="s">
        <v>2254</v>
      </c>
      <c r="G11" s="324" t="s">
        <v>2334</v>
      </c>
      <c r="H11" s="170">
        <v>34</v>
      </c>
      <c r="I11" s="265"/>
      <c r="J11" s="265"/>
      <c r="K11" s="324">
        <f t="shared" si="0"/>
        <v>34</v>
      </c>
      <c r="L11" s="325" t="s">
        <v>2225</v>
      </c>
      <c r="M11" s="324">
        <f t="shared" si="1"/>
        <v>34</v>
      </c>
    </row>
    <row r="12" spans="1:13" ht="90">
      <c r="A12" s="323">
        <v>8</v>
      </c>
      <c r="B12" s="166" t="s">
        <v>1674</v>
      </c>
      <c r="C12" s="170">
        <v>2020</v>
      </c>
      <c r="D12" s="166" t="s">
        <v>338</v>
      </c>
      <c r="E12" s="166" t="s">
        <v>1669</v>
      </c>
      <c r="F12" s="170" t="s">
        <v>2227</v>
      </c>
      <c r="G12" s="324" t="s">
        <v>2334</v>
      </c>
      <c r="H12" s="265">
        <v>7</v>
      </c>
      <c r="I12" s="265"/>
      <c r="J12" s="170"/>
      <c r="K12" s="324">
        <f t="shared" si="0"/>
        <v>7</v>
      </c>
      <c r="L12" s="325" t="s">
        <v>2226</v>
      </c>
      <c r="M12" s="324">
        <f t="shared" si="1"/>
        <v>7</v>
      </c>
    </row>
    <row r="13" spans="1:13" ht="120">
      <c r="A13" s="323">
        <v>9</v>
      </c>
      <c r="B13" s="166" t="s">
        <v>740</v>
      </c>
      <c r="C13" s="170">
        <v>2022</v>
      </c>
      <c r="D13" s="166" t="s">
        <v>343</v>
      </c>
      <c r="E13" s="166" t="s">
        <v>1669</v>
      </c>
      <c r="F13" s="170" t="s">
        <v>2220</v>
      </c>
      <c r="G13" s="324" t="s">
        <v>2334</v>
      </c>
      <c r="H13" s="265"/>
      <c r="I13" s="170">
        <v>2</v>
      </c>
      <c r="J13" s="265"/>
      <c r="K13" s="324">
        <f t="shared" si="0"/>
        <v>2</v>
      </c>
      <c r="L13" s="325" t="s">
        <v>2228</v>
      </c>
      <c r="M13" s="324">
        <f t="shared" si="1"/>
        <v>2</v>
      </c>
    </row>
    <row r="14" spans="1:13" ht="90">
      <c r="A14" s="323">
        <v>10</v>
      </c>
      <c r="B14" s="166" t="s">
        <v>1675</v>
      </c>
      <c r="C14" s="170">
        <v>2022</v>
      </c>
      <c r="D14" s="166" t="s">
        <v>345</v>
      </c>
      <c r="E14" s="166" t="s">
        <v>1669</v>
      </c>
      <c r="F14" s="170" t="s">
        <v>2220</v>
      </c>
      <c r="G14" s="324" t="s">
        <v>2334</v>
      </c>
      <c r="H14" s="265"/>
      <c r="I14" s="170"/>
      <c r="J14" s="265">
        <v>20</v>
      </c>
      <c r="K14" s="324">
        <f t="shared" si="0"/>
        <v>20</v>
      </c>
      <c r="L14" s="325" t="s">
        <v>1678</v>
      </c>
      <c r="M14" s="324">
        <f t="shared" si="1"/>
        <v>20</v>
      </c>
    </row>
    <row r="15" spans="1:13" ht="105">
      <c r="A15" s="323">
        <v>11</v>
      </c>
      <c r="B15" s="166" t="s">
        <v>2301</v>
      </c>
      <c r="C15" s="170">
        <v>2022</v>
      </c>
      <c r="D15" s="166" t="s">
        <v>345</v>
      </c>
      <c r="E15" s="166" t="s">
        <v>1669</v>
      </c>
      <c r="F15" s="170" t="s">
        <v>2227</v>
      </c>
      <c r="G15" s="324" t="s">
        <v>2334</v>
      </c>
      <c r="H15" s="265"/>
      <c r="I15" s="265">
        <v>23</v>
      </c>
      <c r="J15" s="170"/>
      <c r="K15" s="324">
        <f t="shared" si="0"/>
        <v>23</v>
      </c>
      <c r="L15" s="325" t="s">
        <v>2229</v>
      </c>
      <c r="M15" s="324">
        <f t="shared" si="1"/>
        <v>23</v>
      </c>
    </row>
    <row r="16" spans="1:13" ht="90">
      <c r="A16" s="323">
        <v>12</v>
      </c>
      <c r="B16" s="166" t="s">
        <v>761</v>
      </c>
      <c r="C16" s="170">
        <v>2022</v>
      </c>
      <c r="D16" s="166" t="s">
        <v>345</v>
      </c>
      <c r="E16" s="166" t="s">
        <v>1669</v>
      </c>
      <c r="F16" s="170" t="s">
        <v>2220</v>
      </c>
      <c r="G16" s="324" t="s">
        <v>2334</v>
      </c>
      <c r="H16" s="265"/>
      <c r="I16" s="265">
        <v>13</v>
      </c>
      <c r="J16" s="170"/>
      <c r="K16" s="324">
        <f t="shared" si="0"/>
        <v>13</v>
      </c>
      <c r="L16" s="326" t="s">
        <v>2335</v>
      </c>
      <c r="M16" s="324">
        <f t="shared" si="1"/>
        <v>13</v>
      </c>
    </row>
    <row r="17" spans="1:13" ht="75">
      <c r="A17" s="323">
        <v>13</v>
      </c>
      <c r="B17" s="166" t="s">
        <v>765</v>
      </c>
      <c r="C17" s="170">
        <v>2021</v>
      </c>
      <c r="D17" s="166" t="s">
        <v>345</v>
      </c>
      <c r="E17" s="166" t="s">
        <v>1714</v>
      </c>
      <c r="F17" s="170" t="s">
        <v>2233</v>
      </c>
      <c r="G17" s="324" t="s">
        <v>2334</v>
      </c>
      <c r="H17" s="265">
        <v>36</v>
      </c>
      <c r="I17" s="170"/>
      <c r="J17" s="265"/>
      <c r="K17" s="324">
        <f t="shared" si="0"/>
        <v>36</v>
      </c>
      <c r="L17" s="325" t="s">
        <v>1679</v>
      </c>
      <c r="M17" s="324">
        <f t="shared" si="1"/>
        <v>36</v>
      </c>
    </row>
    <row r="18" spans="1:13" ht="75">
      <c r="A18" s="323">
        <v>14</v>
      </c>
      <c r="B18" s="166" t="s">
        <v>2302</v>
      </c>
      <c r="C18" s="170">
        <v>2021</v>
      </c>
      <c r="D18" s="166" t="s">
        <v>345</v>
      </c>
      <c r="E18" s="166" t="s">
        <v>1669</v>
      </c>
      <c r="F18" s="170" t="s">
        <v>2231</v>
      </c>
      <c r="G18" s="324" t="s">
        <v>2334</v>
      </c>
      <c r="H18" s="265">
        <v>25</v>
      </c>
      <c r="I18" s="265"/>
      <c r="J18" s="170"/>
      <c r="K18" s="324">
        <f t="shared" si="0"/>
        <v>25</v>
      </c>
      <c r="L18" s="325" t="s">
        <v>2230</v>
      </c>
      <c r="M18" s="324">
        <f t="shared" si="1"/>
        <v>25</v>
      </c>
    </row>
    <row r="19" spans="1:13" ht="75">
      <c r="A19" s="323">
        <v>15</v>
      </c>
      <c r="B19" s="166" t="s">
        <v>1681</v>
      </c>
      <c r="C19" s="170">
        <v>2020</v>
      </c>
      <c r="D19" s="166" t="s">
        <v>345</v>
      </c>
      <c r="E19" s="166" t="s">
        <v>1714</v>
      </c>
      <c r="F19" s="327" t="s">
        <v>2336</v>
      </c>
      <c r="G19" s="324" t="s">
        <v>2334</v>
      </c>
      <c r="H19" s="265">
        <v>75</v>
      </c>
      <c r="I19" s="170"/>
      <c r="J19" s="265"/>
      <c r="K19" s="324">
        <f t="shared" si="0"/>
        <v>75</v>
      </c>
      <c r="L19" s="325" t="s">
        <v>2232</v>
      </c>
      <c r="M19" s="324">
        <f t="shared" si="1"/>
        <v>75</v>
      </c>
    </row>
    <row r="20" spans="1:13" ht="45">
      <c r="A20" s="323">
        <v>16</v>
      </c>
      <c r="B20" s="166" t="s">
        <v>784</v>
      </c>
      <c r="C20" s="170">
        <v>2023</v>
      </c>
      <c r="D20" s="166" t="s">
        <v>347</v>
      </c>
      <c r="E20" s="166" t="s">
        <v>1669</v>
      </c>
      <c r="F20" s="170" t="s">
        <v>2220</v>
      </c>
      <c r="G20" s="324" t="s">
        <v>2334</v>
      </c>
      <c r="H20" s="265"/>
      <c r="I20" s="170"/>
      <c r="J20" s="265">
        <v>1</v>
      </c>
      <c r="K20" s="324">
        <f t="shared" si="0"/>
        <v>1</v>
      </c>
      <c r="L20" s="325" t="s">
        <v>1682</v>
      </c>
      <c r="M20" s="324">
        <f t="shared" si="1"/>
        <v>1</v>
      </c>
    </row>
    <row r="21" spans="1:13" ht="60">
      <c r="A21" s="323">
        <v>17</v>
      </c>
      <c r="B21" s="166" t="s">
        <v>786</v>
      </c>
      <c r="C21" s="170">
        <v>2021</v>
      </c>
      <c r="D21" s="166" t="s">
        <v>347</v>
      </c>
      <c r="E21" s="166" t="s">
        <v>1669</v>
      </c>
      <c r="F21" s="170" t="s">
        <v>2220</v>
      </c>
      <c r="G21" s="324" t="s">
        <v>2334</v>
      </c>
      <c r="H21" s="265"/>
      <c r="I21" s="170">
        <v>6</v>
      </c>
      <c r="J21" s="265"/>
      <c r="K21" s="324">
        <f t="shared" si="0"/>
        <v>6</v>
      </c>
      <c r="L21" s="325" t="s">
        <v>2234</v>
      </c>
      <c r="M21" s="324">
        <f t="shared" si="1"/>
        <v>6</v>
      </c>
    </row>
    <row r="22" spans="1:13" ht="120">
      <c r="A22" s="323">
        <v>18</v>
      </c>
      <c r="B22" s="166" t="s">
        <v>1683</v>
      </c>
      <c r="C22" s="170">
        <v>2022</v>
      </c>
      <c r="D22" s="166" t="s">
        <v>349</v>
      </c>
      <c r="E22" s="166" t="s">
        <v>1669</v>
      </c>
      <c r="F22" s="170" t="s">
        <v>2220</v>
      </c>
      <c r="G22" s="324" t="s">
        <v>2334</v>
      </c>
      <c r="H22" s="265"/>
      <c r="I22" s="265">
        <v>18</v>
      </c>
      <c r="J22" s="170"/>
      <c r="K22" s="324">
        <f t="shared" si="0"/>
        <v>18</v>
      </c>
      <c r="L22" s="325" t="s">
        <v>1684</v>
      </c>
      <c r="M22" s="324">
        <f t="shared" si="1"/>
        <v>18</v>
      </c>
    </row>
    <row r="23" spans="1:13" ht="105">
      <c r="A23" s="323">
        <v>19</v>
      </c>
      <c r="B23" s="166" t="s">
        <v>1685</v>
      </c>
      <c r="C23" s="170">
        <v>2021</v>
      </c>
      <c r="D23" s="166" t="s">
        <v>349</v>
      </c>
      <c r="E23" s="166" t="s">
        <v>1669</v>
      </c>
      <c r="F23" s="170" t="s">
        <v>2220</v>
      </c>
      <c r="G23" s="324" t="s">
        <v>2334</v>
      </c>
      <c r="H23" s="265">
        <v>30</v>
      </c>
      <c r="I23" s="170"/>
      <c r="J23" s="265"/>
      <c r="K23" s="324">
        <f t="shared" si="0"/>
        <v>30</v>
      </c>
      <c r="L23" s="325" t="s">
        <v>1686</v>
      </c>
      <c r="M23" s="324">
        <f t="shared" si="1"/>
        <v>30</v>
      </c>
    </row>
    <row r="24" spans="1:13" ht="90">
      <c r="A24" s="323">
        <v>20</v>
      </c>
      <c r="B24" s="166" t="s">
        <v>2235</v>
      </c>
      <c r="C24" s="170">
        <v>2022</v>
      </c>
      <c r="D24" s="166" t="s">
        <v>351</v>
      </c>
      <c r="E24" s="166" t="s">
        <v>1669</v>
      </c>
      <c r="F24" s="170" t="s">
        <v>2220</v>
      </c>
      <c r="G24" s="324" t="s">
        <v>2334</v>
      </c>
      <c r="H24" s="265"/>
      <c r="I24" s="170">
        <v>41</v>
      </c>
      <c r="J24" s="265"/>
      <c r="K24" s="324">
        <f t="shared" si="0"/>
        <v>41</v>
      </c>
      <c r="L24" s="325" t="s">
        <v>2236</v>
      </c>
      <c r="M24" s="324">
        <f t="shared" si="1"/>
        <v>41</v>
      </c>
    </row>
    <row r="25" spans="1:13" ht="90">
      <c r="A25" s="323">
        <v>21</v>
      </c>
      <c r="B25" s="166" t="s">
        <v>1689</v>
      </c>
      <c r="C25" s="170">
        <v>2021</v>
      </c>
      <c r="D25" s="166" t="s">
        <v>351</v>
      </c>
      <c r="E25" s="166" t="s">
        <v>1669</v>
      </c>
      <c r="F25" s="170" t="s">
        <v>2220</v>
      </c>
      <c r="G25" s="324" t="s">
        <v>2334</v>
      </c>
      <c r="H25" s="265">
        <v>24</v>
      </c>
      <c r="I25" s="265"/>
      <c r="J25" s="265"/>
      <c r="K25" s="324">
        <f t="shared" si="0"/>
        <v>24</v>
      </c>
      <c r="L25" s="325" t="s">
        <v>2237</v>
      </c>
      <c r="M25" s="324">
        <f t="shared" si="1"/>
        <v>24</v>
      </c>
    </row>
    <row r="26" spans="1:13" ht="105">
      <c r="A26" s="323">
        <v>22</v>
      </c>
      <c r="B26" s="166" t="s">
        <v>2238</v>
      </c>
      <c r="C26" s="170">
        <v>2022</v>
      </c>
      <c r="D26" s="166" t="s">
        <v>355</v>
      </c>
      <c r="E26" s="166" t="s">
        <v>1669</v>
      </c>
      <c r="F26" s="170" t="s">
        <v>2220</v>
      </c>
      <c r="G26" s="324" t="s">
        <v>2334</v>
      </c>
      <c r="H26" s="265"/>
      <c r="I26" s="265"/>
      <c r="J26" s="265">
        <v>7</v>
      </c>
      <c r="K26" s="324">
        <f t="shared" si="0"/>
        <v>7</v>
      </c>
      <c r="L26" s="177" t="s">
        <v>1690</v>
      </c>
      <c r="M26" s="324">
        <f t="shared" si="1"/>
        <v>7</v>
      </c>
    </row>
    <row r="27" spans="1:13" ht="75">
      <c r="A27" s="323">
        <v>23</v>
      </c>
      <c r="B27" s="166" t="s">
        <v>824</v>
      </c>
      <c r="C27" s="170">
        <v>2022</v>
      </c>
      <c r="D27" s="166" t="s">
        <v>355</v>
      </c>
      <c r="E27" s="166" t="s">
        <v>1669</v>
      </c>
      <c r="F27" s="170" t="s">
        <v>2220</v>
      </c>
      <c r="G27" s="324" t="s">
        <v>2334</v>
      </c>
      <c r="H27" s="265"/>
      <c r="I27" s="265">
        <v>17</v>
      </c>
      <c r="J27" s="265"/>
      <c r="K27" s="324">
        <f t="shared" si="0"/>
        <v>17</v>
      </c>
      <c r="L27" s="328" t="s">
        <v>1691</v>
      </c>
      <c r="M27" s="324">
        <f t="shared" si="1"/>
        <v>17</v>
      </c>
    </row>
    <row r="28" spans="1:13" ht="75">
      <c r="A28" s="323">
        <v>24</v>
      </c>
      <c r="B28" s="166" t="s">
        <v>830</v>
      </c>
      <c r="C28" s="170">
        <v>2023</v>
      </c>
      <c r="D28" s="166" t="s">
        <v>1404</v>
      </c>
      <c r="E28" s="166" t="s">
        <v>1669</v>
      </c>
      <c r="F28" s="170" t="s">
        <v>2220</v>
      </c>
      <c r="G28" s="324" t="s">
        <v>2334</v>
      </c>
      <c r="H28" s="265"/>
      <c r="I28" s="265"/>
      <c r="J28" s="265">
        <v>19</v>
      </c>
      <c r="K28" s="324">
        <f t="shared" si="0"/>
        <v>19</v>
      </c>
      <c r="L28" s="325" t="s">
        <v>2239</v>
      </c>
      <c r="M28" s="324">
        <f t="shared" si="1"/>
        <v>19</v>
      </c>
    </row>
    <row r="29" spans="1:13" ht="90">
      <c r="A29" s="323">
        <v>25</v>
      </c>
      <c r="B29" s="166" t="s">
        <v>834</v>
      </c>
      <c r="C29" s="170">
        <v>2022</v>
      </c>
      <c r="D29" s="166" t="s">
        <v>1404</v>
      </c>
      <c r="E29" s="166" t="s">
        <v>1669</v>
      </c>
      <c r="F29" s="170" t="s">
        <v>2220</v>
      </c>
      <c r="G29" s="324" t="s">
        <v>2334</v>
      </c>
      <c r="H29" s="265"/>
      <c r="I29" s="265"/>
      <c r="J29" s="265">
        <v>11</v>
      </c>
      <c r="K29" s="324">
        <f t="shared" si="0"/>
        <v>11</v>
      </c>
      <c r="L29" s="174" t="s">
        <v>1692</v>
      </c>
      <c r="M29" s="324">
        <f t="shared" si="1"/>
        <v>11</v>
      </c>
    </row>
    <row r="30" spans="1:13" ht="90">
      <c r="A30" s="323">
        <v>26</v>
      </c>
      <c r="B30" s="166" t="s">
        <v>1693</v>
      </c>
      <c r="C30" s="170">
        <v>2021</v>
      </c>
      <c r="D30" s="166" t="s">
        <v>1404</v>
      </c>
      <c r="E30" s="166" t="s">
        <v>1669</v>
      </c>
      <c r="F30" s="170" t="s">
        <v>2220</v>
      </c>
      <c r="G30" s="324" t="s">
        <v>2334</v>
      </c>
      <c r="H30" s="265"/>
      <c r="I30" s="265">
        <v>20</v>
      </c>
      <c r="J30" s="170"/>
      <c r="K30" s="324">
        <f t="shared" si="0"/>
        <v>20</v>
      </c>
      <c r="L30" s="325" t="s">
        <v>2240</v>
      </c>
      <c r="M30" s="324">
        <f t="shared" si="1"/>
        <v>20</v>
      </c>
    </row>
    <row r="31" spans="1:13" ht="90">
      <c r="A31" s="323">
        <v>27</v>
      </c>
      <c r="B31" s="166" t="s">
        <v>1694</v>
      </c>
      <c r="C31" s="170">
        <v>2021</v>
      </c>
      <c r="D31" s="166" t="s">
        <v>1404</v>
      </c>
      <c r="E31" s="166" t="s">
        <v>1669</v>
      </c>
      <c r="F31" s="170" t="s">
        <v>2220</v>
      </c>
      <c r="G31" s="324" t="s">
        <v>2334</v>
      </c>
      <c r="H31" s="265">
        <v>25</v>
      </c>
      <c r="I31" s="170"/>
      <c r="J31" s="265"/>
      <c r="K31" s="324">
        <f t="shared" si="0"/>
        <v>25</v>
      </c>
      <c r="L31" s="325" t="s">
        <v>2241</v>
      </c>
      <c r="M31" s="324">
        <f t="shared" si="1"/>
        <v>25</v>
      </c>
    </row>
    <row r="32" spans="1:13" ht="105">
      <c r="A32" s="323">
        <v>28</v>
      </c>
      <c r="B32" s="166" t="s">
        <v>1696</v>
      </c>
      <c r="C32" s="170">
        <v>2021</v>
      </c>
      <c r="D32" s="166" t="s">
        <v>1404</v>
      </c>
      <c r="E32" s="166" t="s">
        <v>1669</v>
      </c>
      <c r="F32" s="170" t="s">
        <v>2220</v>
      </c>
      <c r="G32" s="324" t="s">
        <v>2334</v>
      </c>
      <c r="H32" s="265">
        <v>38</v>
      </c>
      <c r="I32" s="265"/>
      <c r="J32" s="265"/>
      <c r="K32" s="324">
        <f t="shared" si="0"/>
        <v>38</v>
      </c>
      <c r="L32" s="325" t="s">
        <v>2242</v>
      </c>
      <c r="M32" s="324">
        <f t="shared" si="1"/>
        <v>38</v>
      </c>
    </row>
    <row r="33" spans="1:13" ht="90">
      <c r="A33" s="323">
        <v>29</v>
      </c>
      <c r="B33" s="166" t="s">
        <v>2243</v>
      </c>
      <c r="C33" s="170">
        <v>2021</v>
      </c>
      <c r="D33" s="166" t="s">
        <v>1404</v>
      </c>
      <c r="E33" s="166" t="s">
        <v>1714</v>
      </c>
      <c r="F33" s="170" t="s">
        <v>2314</v>
      </c>
      <c r="G33" s="324" t="s">
        <v>2334</v>
      </c>
      <c r="H33" s="265"/>
      <c r="I33" s="265">
        <v>4</v>
      </c>
      <c r="J33" s="265"/>
      <c r="K33" s="324">
        <f t="shared" si="0"/>
        <v>4</v>
      </c>
      <c r="L33" s="325" t="s">
        <v>2244</v>
      </c>
      <c r="M33" s="324">
        <f t="shared" si="1"/>
        <v>4</v>
      </c>
    </row>
    <row r="34" spans="1:13" ht="60">
      <c r="A34" s="323">
        <v>30</v>
      </c>
      <c r="B34" s="166" t="s">
        <v>850</v>
      </c>
      <c r="C34" s="170">
        <v>2023</v>
      </c>
      <c r="D34" s="166" t="s">
        <v>568</v>
      </c>
      <c r="E34" s="166" t="s">
        <v>1669</v>
      </c>
      <c r="F34" s="170" t="s">
        <v>2231</v>
      </c>
      <c r="G34" s="324" t="s">
        <v>2334</v>
      </c>
      <c r="H34" s="265"/>
      <c r="I34" s="265"/>
      <c r="J34" s="170">
        <v>7</v>
      </c>
      <c r="K34" s="324">
        <f t="shared" si="0"/>
        <v>7</v>
      </c>
      <c r="L34" s="325" t="s">
        <v>2245</v>
      </c>
      <c r="M34" s="324">
        <f t="shared" si="1"/>
        <v>7</v>
      </c>
    </row>
    <row r="35" spans="1:13" ht="60">
      <c r="A35" s="323">
        <v>31</v>
      </c>
      <c r="B35" s="166" t="s">
        <v>851</v>
      </c>
      <c r="C35" s="170">
        <v>2023</v>
      </c>
      <c r="D35" s="166" t="s">
        <v>568</v>
      </c>
      <c r="E35" s="166" t="s">
        <v>1667</v>
      </c>
      <c r="F35" s="170" t="s">
        <v>1667</v>
      </c>
      <c r="G35" s="324" t="s">
        <v>2334</v>
      </c>
      <c r="H35" s="170"/>
      <c r="I35" s="265"/>
      <c r="J35" s="265">
        <v>4</v>
      </c>
      <c r="K35" s="324">
        <f t="shared" si="0"/>
        <v>4</v>
      </c>
      <c r="L35" s="325" t="s">
        <v>2246</v>
      </c>
      <c r="M35" s="324">
        <f t="shared" si="1"/>
        <v>4</v>
      </c>
    </row>
    <row r="36" spans="1:13" ht="75">
      <c r="A36" s="323">
        <v>32</v>
      </c>
      <c r="B36" s="166" t="s">
        <v>853</v>
      </c>
      <c r="C36" s="170"/>
      <c r="D36" s="166" t="s">
        <v>568</v>
      </c>
      <c r="E36" s="166" t="s">
        <v>1667</v>
      </c>
      <c r="F36" s="170" t="s">
        <v>1667</v>
      </c>
      <c r="G36" s="324" t="s">
        <v>2334</v>
      </c>
      <c r="H36" s="265"/>
      <c r="I36" s="265"/>
      <c r="J36" s="170">
        <v>4</v>
      </c>
      <c r="K36" s="324">
        <f t="shared" si="0"/>
        <v>4</v>
      </c>
      <c r="L36" s="177" t="s">
        <v>1698</v>
      </c>
      <c r="M36" s="324">
        <f t="shared" si="1"/>
        <v>4</v>
      </c>
    </row>
    <row r="37" spans="1:13" ht="75">
      <c r="A37" s="323">
        <v>33</v>
      </c>
      <c r="B37" s="166" t="s">
        <v>1699</v>
      </c>
      <c r="C37" s="170">
        <v>2022</v>
      </c>
      <c r="D37" s="166" t="s">
        <v>568</v>
      </c>
      <c r="E37" s="166" t="s">
        <v>1669</v>
      </c>
      <c r="F37" s="170" t="s">
        <v>2220</v>
      </c>
      <c r="G37" s="324" t="s">
        <v>2334</v>
      </c>
      <c r="H37" s="265"/>
      <c r="I37" s="170"/>
      <c r="J37" s="265">
        <v>31</v>
      </c>
      <c r="K37" s="324">
        <f t="shared" si="0"/>
        <v>31</v>
      </c>
      <c r="L37" s="177" t="s">
        <v>2247</v>
      </c>
      <c r="M37" s="324">
        <f t="shared" si="1"/>
        <v>31</v>
      </c>
    </row>
    <row r="38" spans="1:13" ht="135">
      <c r="A38" s="323">
        <v>34</v>
      </c>
      <c r="B38" s="166" t="s">
        <v>2248</v>
      </c>
      <c r="C38" s="170">
        <v>2022</v>
      </c>
      <c r="D38" s="166" t="s">
        <v>568</v>
      </c>
      <c r="E38" s="166" t="s">
        <v>1667</v>
      </c>
      <c r="F38" s="170" t="s">
        <v>1667</v>
      </c>
      <c r="G38" s="324" t="s">
        <v>2334</v>
      </c>
      <c r="H38" s="265"/>
      <c r="I38" s="265"/>
      <c r="J38" s="170">
        <v>5</v>
      </c>
      <c r="K38" s="324">
        <f t="shared" si="0"/>
        <v>5</v>
      </c>
      <c r="L38" s="325" t="s">
        <v>1700</v>
      </c>
      <c r="M38" s="324">
        <f t="shared" si="1"/>
        <v>5</v>
      </c>
    </row>
    <row r="39" spans="1:13" ht="75">
      <c r="A39" s="323">
        <v>35</v>
      </c>
      <c r="B39" s="166" t="s">
        <v>2249</v>
      </c>
      <c r="C39" s="170">
        <v>2022</v>
      </c>
      <c r="D39" s="166" t="s">
        <v>568</v>
      </c>
      <c r="E39" s="166" t="s">
        <v>1667</v>
      </c>
      <c r="F39" s="170" t="s">
        <v>1667</v>
      </c>
      <c r="G39" s="324" t="s">
        <v>2334</v>
      </c>
      <c r="H39" s="170"/>
      <c r="I39" s="265">
        <v>2</v>
      </c>
      <c r="J39" s="265"/>
      <c r="K39" s="324">
        <f t="shared" si="0"/>
        <v>2</v>
      </c>
      <c r="L39" s="325" t="s">
        <v>2250</v>
      </c>
      <c r="M39" s="324">
        <f t="shared" si="1"/>
        <v>2</v>
      </c>
    </row>
    <row r="40" spans="1:13" ht="90">
      <c r="A40" s="323">
        <v>36</v>
      </c>
      <c r="B40" s="166" t="s">
        <v>2251</v>
      </c>
      <c r="C40" s="170">
        <v>2022</v>
      </c>
      <c r="D40" s="166" t="s">
        <v>568</v>
      </c>
      <c r="E40" s="166" t="s">
        <v>1669</v>
      </c>
      <c r="F40" s="170" t="s">
        <v>2220</v>
      </c>
      <c r="G40" s="324" t="s">
        <v>2334</v>
      </c>
      <c r="H40" s="265"/>
      <c r="I40" s="170">
        <v>3</v>
      </c>
      <c r="J40" s="265"/>
      <c r="K40" s="324">
        <f t="shared" si="0"/>
        <v>3</v>
      </c>
      <c r="L40" s="177" t="s">
        <v>1701</v>
      </c>
      <c r="M40" s="324">
        <f t="shared" si="1"/>
        <v>3</v>
      </c>
    </row>
    <row r="41" spans="1:13" ht="120">
      <c r="A41" s="323">
        <v>37</v>
      </c>
      <c r="B41" s="166" t="s">
        <v>1702</v>
      </c>
      <c r="C41" s="170">
        <v>2021</v>
      </c>
      <c r="D41" s="166" t="s">
        <v>568</v>
      </c>
      <c r="E41" s="166" t="s">
        <v>1669</v>
      </c>
      <c r="F41" s="170" t="s">
        <v>2231</v>
      </c>
      <c r="G41" s="324" t="s">
        <v>2334</v>
      </c>
      <c r="H41" s="170">
        <v>42</v>
      </c>
      <c r="I41" s="265"/>
      <c r="J41" s="265"/>
      <c r="K41" s="324">
        <f t="shared" si="0"/>
        <v>42</v>
      </c>
      <c r="L41" s="325" t="s">
        <v>2252</v>
      </c>
      <c r="M41" s="324">
        <f t="shared" si="1"/>
        <v>42</v>
      </c>
    </row>
    <row r="42" spans="1:13" ht="120">
      <c r="A42" s="323">
        <v>38</v>
      </c>
      <c r="B42" s="166" t="s">
        <v>2303</v>
      </c>
      <c r="C42" s="170">
        <v>2021</v>
      </c>
      <c r="D42" s="166" t="s">
        <v>568</v>
      </c>
      <c r="E42" s="166" t="s">
        <v>1669</v>
      </c>
      <c r="F42" s="170" t="s">
        <v>2254</v>
      </c>
      <c r="G42" s="324" t="s">
        <v>2334</v>
      </c>
      <c r="H42" s="265">
        <v>18</v>
      </c>
      <c r="I42" s="170"/>
      <c r="J42" s="265"/>
      <c r="K42" s="324">
        <f t="shared" si="0"/>
        <v>18</v>
      </c>
      <c r="L42" s="174" t="s">
        <v>2253</v>
      </c>
      <c r="M42" s="324">
        <f t="shared" si="1"/>
        <v>18</v>
      </c>
    </row>
    <row r="43" spans="1:13" ht="75">
      <c r="A43" s="323">
        <v>39</v>
      </c>
      <c r="B43" s="166" t="s">
        <v>1704</v>
      </c>
      <c r="C43" s="170">
        <v>2021</v>
      </c>
      <c r="D43" s="166" t="s">
        <v>568</v>
      </c>
      <c r="E43" s="166" t="s">
        <v>1669</v>
      </c>
      <c r="F43" s="170" t="s">
        <v>2220</v>
      </c>
      <c r="G43" s="324" t="s">
        <v>2334</v>
      </c>
      <c r="H43" s="265">
        <v>79</v>
      </c>
      <c r="I43" s="267"/>
      <c r="J43" s="170"/>
      <c r="K43" s="324">
        <f t="shared" si="0"/>
        <v>79</v>
      </c>
      <c r="L43" s="177" t="s">
        <v>2255</v>
      </c>
      <c r="M43" s="324">
        <f t="shared" si="1"/>
        <v>79</v>
      </c>
    </row>
    <row r="44" spans="1:13" ht="90">
      <c r="A44" s="323">
        <v>40</v>
      </c>
      <c r="B44" s="166" t="s">
        <v>1705</v>
      </c>
      <c r="C44" s="170">
        <v>2021</v>
      </c>
      <c r="D44" s="166" t="s">
        <v>363</v>
      </c>
      <c r="E44" s="166" t="s">
        <v>1669</v>
      </c>
      <c r="F44" s="170" t="s">
        <v>2231</v>
      </c>
      <c r="G44" s="324" t="s">
        <v>2334</v>
      </c>
      <c r="H44" s="265"/>
      <c r="I44" s="170">
        <v>2</v>
      </c>
      <c r="J44" s="265"/>
      <c r="K44" s="324">
        <f t="shared" si="0"/>
        <v>2</v>
      </c>
      <c r="L44" s="325" t="s">
        <v>2256</v>
      </c>
      <c r="M44" s="324">
        <f t="shared" si="1"/>
        <v>2</v>
      </c>
    </row>
    <row r="45" spans="1:13" ht="75">
      <c r="A45" s="323">
        <v>41</v>
      </c>
      <c r="B45" s="166" t="s">
        <v>1706</v>
      </c>
      <c r="C45" s="170">
        <v>2021</v>
      </c>
      <c r="D45" s="166" t="s">
        <v>363</v>
      </c>
      <c r="E45" s="166" t="s">
        <v>1669</v>
      </c>
      <c r="F45" s="170" t="s">
        <v>2231</v>
      </c>
      <c r="G45" s="324" t="s">
        <v>2334</v>
      </c>
      <c r="H45" s="265">
        <v>5</v>
      </c>
      <c r="I45" s="170"/>
      <c r="J45" s="265"/>
      <c r="K45" s="324">
        <f t="shared" si="0"/>
        <v>5</v>
      </c>
      <c r="L45" s="325" t="s">
        <v>2257</v>
      </c>
      <c r="M45" s="324">
        <f t="shared" si="1"/>
        <v>5</v>
      </c>
    </row>
    <row r="46" spans="1:13" ht="90">
      <c r="A46" s="323">
        <v>42</v>
      </c>
      <c r="B46" s="166" t="s">
        <v>1707</v>
      </c>
      <c r="C46" s="170">
        <v>2021</v>
      </c>
      <c r="D46" s="166" t="s">
        <v>363</v>
      </c>
      <c r="E46" s="166" t="s">
        <v>1669</v>
      </c>
      <c r="F46" s="170" t="s">
        <v>2220</v>
      </c>
      <c r="G46" s="324" t="s">
        <v>2334</v>
      </c>
      <c r="H46" s="265">
        <v>4</v>
      </c>
      <c r="I46" s="170"/>
      <c r="J46" s="265"/>
      <c r="K46" s="324">
        <f t="shared" si="0"/>
        <v>4</v>
      </c>
      <c r="L46" s="325" t="s">
        <v>2258</v>
      </c>
      <c r="M46" s="324">
        <f t="shared" si="1"/>
        <v>4</v>
      </c>
    </row>
    <row r="47" spans="1:13" ht="90">
      <c r="A47" s="323">
        <v>43</v>
      </c>
      <c r="B47" s="166" t="s">
        <v>2259</v>
      </c>
      <c r="C47" s="170">
        <v>2020</v>
      </c>
      <c r="D47" s="166" t="s">
        <v>363</v>
      </c>
      <c r="E47" s="166" t="s">
        <v>1669</v>
      </c>
      <c r="F47" s="170" t="s">
        <v>2220</v>
      </c>
      <c r="G47" s="324" t="s">
        <v>2334</v>
      </c>
      <c r="H47" s="265">
        <v>7</v>
      </c>
      <c r="I47" s="170"/>
      <c r="J47" s="265"/>
      <c r="K47" s="324">
        <f t="shared" si="0"/>
        <v>7</v>
      </c>
      <c r="L47" s="177" t="s">
        <v>1709</v>
      </c>
      <c r="M47" s="324">
        <f t="shared" si="1"/>
        <v>7</v>
      </c>
    </row>
    <row r="48" spans="1:13" ht="105">
      <c r="A48" s="323">
        <v>44</v>
      </c>
      <c r="B48" s="166" t="s">
        <v>888</v>
      </c>
      <c r="C48" s="170">
        <v>2022</v>
      </c>
      <c r="D48" s="166" t="s">
        <v>365</v>
      </c>
      <c r="E48" s="166" t="s">
        <v>1669</v>
      </c>
      <c r="F48" s="170" t="s">
        <v>2220</v>
      </c>
      <c r="G48" s="324" t="s">
        <v>2334</v>
      </c>
      <c r="H48" s="170"/>
      <c r="I48" s="265">
        <v>7</v>
      </c>
      <c r="J48" s="265"/>
      <c r="K48" s="324">
        <f t="shared" si="0"/>
        <v>7</v>
      </c>
      <c r="L48" s="177" t="s">
        <v>1710</v>
      </c>
      <c r="M48" s="324">
        <f t="shared" si="1"/>
        <v>7</v>
      </c>
    </row>
    <row r="49" spans="1:13" ht="45">
      <c r="A49" s="323">
        <v>45</v>
      </c>
      <c r="B49" s="166" t="s">
        <v>895</v>
      </c>
      <c r="C49" s="170">
        <v>2022</v>
      </c>
      <c r="D49" s="166" t="s">
        <v>367</v>
      </c>
      <c r="E49" s="166" t="s">
        <v>1669</v>
      </c>
      <c r="F49" s="170" t="s">
        <v>2220</v>
      </c>
      <c r="G49" s="324" t="s">
        <v>2334</v>
      </c>
      <c r="H49" s="265"/>
      <c r="I49" s="265"/>
      <c r="J49" s="170">
        <v>28</v>
      </c>
      <c r="K49" s="324">
        <f t="shared" si="0"/>
        <v>28</v>
      </c>
      <c r="L49" s="325" t="s">
        <v>2260</v>
      </c>
      <c r="M49" s="324">
        <f t="shared" si="1"/>
        <v>28</v>
      </c>
    </row>
    <row r="50" spans="1:13" ht="90">
      <c r="A50" s="323">
        <v>46</v>
      </c>
      <c r="B50" s="166" t="s">
        <v>840</v>
      </c>
      <c r="C50" s="170">
        <v>2021</v>
      </c>
      <c r="D50" s="166" t="s">
        <v>367</v>
      </c>
      <c r="E50" s="166" t="s">
        <v>1669</v>
      </c>
      <c r="F50" s="170" t="s">
        <v>2220</v>
      </c>
      <c r="G50" s="324" t="s">
        <v>2334</v>
      </c>
      <c r="H50" s="265">
        <v>25</v>
      </c>
      <c r="I50" s="170"/>
      <c r="J50" s="265"/>
      <c r="K50" s="324">
        <f t="shared" si="0"/>
        <v>25</v>
      </c>
      <c r="L50" s="177" t="s">
        <v>1711</v>
      </c>
      <c r="M50" s="324">
        <f t="shared" si="1"/>
        <v>25</v>
      </c>
    </row>
    <row r="51" spans="1:13" ht="45">
      <c r="A51" s="323">
        <v>47</v>
      </c>
      <c r="B51" s="166" t="s">
        <v>899</v>
      </c>
      <c r="C51" s="170">
        <v>2022</v>
      </c>
      <c r="D51" s="166" t="s">
        <v>369</v>
      </c>
      <c r="E51" s="166" t="s">
        <v>1669</v>
      </c>
      <c r="F51" s="170" t="s">
        <v>2220</v>
      </c>
      <c r="G51" s="324" t="s">
        <v>2334</v>
      </c>
      <c r="H51" s="265"/>
      <c r="I51" s="265">
        <v>6</v>
      </c>
      <c r="J51" s="265"/>
      <c r="K51" s="324">
        <f t="shared" si="0"/>
        <v>6</v>
      </c>
      <c r="L51" s="329" t="s">
        <v>2261</v>
      </c>
      <c r="M51" s="324">
        <f t="shared" si="1"/>
        <v>6</v>
      </c>
    </row>
    <row r="52" spans="1:13" ht="45">
      <c r="A52" s="323">
        <v>48</v>
      </c>
      <c r="B52" s="166" t="s">
        <v>907</v>
      </c>
      <c r="C52" s="170">
        <v>2021</v>
      </c>
      <c r="D52" s="166" t="s">
        <v>369</v>
      </c>
      <c r="E52" s="166" t="s">
        <v>1667</v>
      </c>
      <c r="F52" s="170" t="s">
        <v>1667</v>
      </c>
      <c r="G52" s="324" t="s">
        <v>2334</v>
      </c>
      <c r="H52" s="265">
        <v>1</v>
      </c>
      <c r="I52" s="265"/>
      <c r="J52" s="265"/>
      <c r="K52" s="324">
        <f t="shared" si="0"/>
        <v>1</v>
      </c>
      <c r="L52" s="330" t="s">
        <v>1713</v>
      </c>
      <c r="M52" s="324">
        <f t="shared" si="1"/>
        <v>1</v>
      </c>
    </row>
    <row r="53" spans="1:13" ht="75">
      <c r="A53" s="323">
        <v>49</v>
      </c>
      <c r="B53" s="166" t="s">
        <v>910</v>
      </c>
      <c r="C53" s="170">
        <v>2023</v>
      </c>
      <c r="D53" s="166" t="s">
        <v>371</v>
      </c>
      <c r="E53" s="166" t="s">
        <v>1669</v>
      </c>
      <c r="F53" s="170" t="s">
        <v>2220</v>
      </c>
      <c r="G53" s="324" t="s">
        <v>2334</v>
      </c>
      <c r="H53" s="170"/>
      <c r="I53" s="265"/>
      <c r="J53" s="265">
        <v>6</v>
      </c>
      <c r="K53" s="324">
        <f t="shared" si="0"/>
        <v>6</v>
      </c>
      <c r="L53" s="325" t="s">
        <v>2262</v>
      </c>
      <c r="M53" s="324">
        <f t="shared" si="1"/>
        <v>6</v>
      </c>
    </row>
    <row r="54" spans="1:13" ht="105">
      <c r="A54" s="323">
        <v>50</v>
      </c>
      <c r="B54" s="166" t="s">
        <v>915</v>
      </c>
      <c r="C54" s="170">
        <v>2021</v>
      </c>
      <c r="D54" s="166" t="s">
        <v>371</v>
      </c>
      <c r="E54" s="166" t="s">
        <v>1714</v>
      </c>
      <c r="F54" s="170" t="s">
        <v>2220</v>
      </c>
      <c r="G54" s="324" t="s">
        <v>2334</v>
      </c>
      <c r="H54" s="170">
        <v>5</v>
      </c>
      <c r="I54" s="265"/>
      <c r="J54" s="265"/>
      <c r="K54" s="324">
        <f t="shared" si="0"/>
        <v>5</v>
      </c>
      <c r="L54" s="177" t="s">
        <v>1715</v>
      </c>
      <c r="M54" s="324">
        <f t="shared" si="1"/>
        <v>5</v>
      </c>
    </row>
    <row r="55" spans="1:13" ht="120">
      <c r="A55" s="323">
        <v>51</v>
      </c>
      <c r="B55" s="166" t="s">
        <v>2263</v>
      </c>
      <c r="C55" s="170">
        <v>2023</v>
      </c>
      <c r="D55" s="166" t="s">
        <v>375</v>
      </c>
      <c r="E55" s="166" t="s">
        <v>1669</v>
      </c>
      <c r="F55" s="170" t="s">
        <v>2220</v>
      </c>
      <c r="G55" s="324" t="s">
        <v>2334</v>
      </c>
      <c r="H55" s="170"/>
      <c r="I55" s="265"/>
      <c r="J55" s="265">
        <v>2</v>
      </c>
      <c r="K55" s="324">
        <f t="shared" si="0"/>
        <v>2</v>
      </c>
      <c r="L55" s="177" t="s">
        <v>1716</v>
      </c>
      <c r="M55" s="324">
        <f t="shared" si="1"/>
        <v>2</v>
      </c>
    </row>
    <row r="56" spans="1:13" ht="120">
      <c r="A56" s="323">
        <v>52</v>
      </c>
      <c r="B56" s="166" t="s">
        <v>2264</v>
      </c>
      <c r="C56" s="255">
        <v>2022</v>
      </c>
      <c r="D56" s="166" t="s">
        <v>375</v>
      </c>
      <c r="E56" s="166" t="s">
        <v>1669</v>
      </c>
      <c r="F56" s="170" t="s">
        <v>2220</v>
      </c>
      <c r="G56" s="324" t="s">
        <v>2334</v>
      </c>
      <c r="H56" s="265"/>
      <c r="I56" s="265"/>
      <c r="J56" s="170">
        <v>8</v>
      </c>
      <c r="K56" s="324">
        <f t="shared" si="0"/>
        <v>8</v>
      </c>
      <c r="L56" s="177" t="s">
        <v>1717</v>
      </c>
      <c r="M56" s="324">
        <f t="shared" si="1"/>
        <v>8</v>
      </c>
    </row>
    <row r="57" spans="1:13" ht="60">
      <c r="A57" s="323">
        <v>53</v>
      </c>
      <c r="B57" s="166" t="s">
        <v>2265</v>
      </c>
      <c r="C57" s="170">
        <v>2021</v>
      </c>
      <c r="D57" s="166" t="s">
        <v>375</v>
      </c>
      <c r="E57" s="166" t="s">
        <v>1669</v>
      </c>
      <c r="F57" s="170" t="s">
        <v>2220</v>
      </c>
      <c r="G57" s="324" t="s">
        <v>2334</v>
      </c>
      <c r="H57" s="265">
        <v>6</v>
      </c>
      <c r="I57" s="170"/>
      <c r="J57" s="265"/>
      <c r="K57" s="324">
        <f t="shared" si="0"/>
        <v>6</v>
      </c>
      <c r="L57" s="325" t="s">
        <v>2266</v>
      </c>
      <c r="M57" s="324">
        <f t="shared" si="1"/>
        <v>6</v>
      </c>
    </row>
    <row r="58" spans="1:13" ht="90">
      <c r="A58" s="323">
        <v>54</v>
      </c>
      <c r="B58" s="166" t="s">
        <v>938</v>
      </c>
      <c r="C58" s="170">
        <v>2022</v>
      </c>
      <c r="D58" s="166" t="s">
        <v>377</v>
      </c>
      <c r="E58" s="166" t="s">
        <v>1669</v>
      </c>
      <c r="F58" s="170" t="s">
        <v>2220</v>
      </c>
      <c r="G58" s="324" t="s">
        <v>2334</v>
      </c>
      <c r="H58" s="265"/>
      <c r="I58" s="170"/>
      <c r="J58" s="265">
        <v>2</v>
      </c>
      <c r="K58" s="324">
        <f t="shared" si="0"/>
        <v>2</v>
      </c>
      <c r="L58" s="174" t="s">
        <v>1719</v>
      </c>
      <c r="M58" s="324">
        <f t="shared" si="1"/>
        <v>2</v>
      </c>
    </row>
    <row r="59" spans="1:13" ht="105">
      <c r="A59" s="323">
        <v>55</v>
      </c>
      <c r="B59" s="166" t="s">
        <v>946</v>
      </c>
      <c r="C59" s="170">
        <v>2022</v>
      </c>
      <c r="D59" s="166" t="s">
        <v>379</v>
      </c>
      <c r="E59" s="166" t="s">
        <v>1669</v>
      </c>
      <c r="F59" s="170" t="s">
        <v>2220</v>
      </c>
      <c r="G59" s="324" t="s">
        <v>2334</v>
      </c>
      <c r="H59" s="170"/>
      <c r="I59" s="265">
        <v>15</v>
      </c>
      <c r="J59" s="265"/>
      <c r="K59" s="324">
        <f t="shared" si="0"/>
        <v>15</v>
      </c>
      <c r="L59" s="177" t="s">
        <v>1720</v>
      </c>
      <c r="M59" s="324">
        <f t="shared" si="1"/>
        <v>15</v>
      </c>
    </row>
    <row r="60" spans="1:13" ht="90">
      <c r="A60" s="323">
        <v>56</v>
      </c>
      <c r="B60" s="166" t="s">
        <v>948</v>
      </c>
      <c r="C60" s="170">
        <v>2021</v>
      </c>
      <c r="D60" s="166" t="s">
        <v>381</v>
      </c>
      <c r="E60" s="166" t="s">
        <v>1669</v>
      </c>
      <c r="F60" s="170" t="s">
        <v>2220</v>
      </c>
      <c r="G60" s="324" t="s">
        <v>2334</v>
      </c>
      <c r="H60" s="170"/>
      <c r="I60" s="265">
        <v>5</v>
      </c>
      <c r="J60" s="265"/>
      <c r="K60" s="324">
        <f t="shared" si="0"/>
        <v>5</v>
      </c>
      <c r="L60" s="177" t="s">
        <v>1721</v>
      </c>
      <c r="M60" s="324">
        <f t="shared" si="1"/>
        <v>5</v>
      </c>
    </row>
    <row r="61" spans="1:13" ht="90">
      <c r="A61" s="323">
        <v>57</v>
      </c>
      <c r="B61" s="166" t="s">
        <v>952</v>
      </c>
      <c r="C61" s="170">
        <v>2023</v>
      </c>
      <c r="D61" s="166" t="s">
        <v>385</v>
      </c>
      <c r="E61" s="166" t="s">
        <v>1669</v>
      </c>
      <c r="F61" s="170" t="s">
        <v>2220</v>
      </c>
      <c r="G61" s="324" t="s">
        <v>2334</v>
      </c>
      <c r="H61" s="265"/>
      <c r="I61" s="170"/>
      <c r="J61" s="265">
        <v>1</v>
      </c>
      <c r="K61" s="324">
        <f t="shared" si="0"/>
        <v>1</v>
      </c>
      <c r="L61" s="174" t="s">
        <v>2267</v>
      </c>
      <c r="M61" s="324">
        <f t="shared" si="1"/>
        <v>1</v>
      </c>
    </row>
    <row r="62" spans="1:13" ht="60">
      <c r="A62" s="323">
        <v>58</v>
      </c>
      <c r="B62" s="166" t="s">
        <v>955</v>
      </c>
      <c r="C62" s="170">
        <v>2022</v>
      </c>
      <c r="D62" s="166" t="s">
        <v>385</v>
      </c>
      <c r="E62" s="166" t="s">
        <v>1669</v>
      </c>
      <c r="F62" s="170" t="s">
        <v>2220</v>
      </c>
      <c r="G62" s="324" t="s">
        <v>2334</v>
      </c>
      <c r="H62" s="170"/>
      <c r="I62" s="265">
        <v>6</v>
      </c>
      <c r="J62" s="265"/>
      <c r="K62" s="324">
        <f t="shared" si="0"/>
        <v>6</v>
      </c>
      <c r="L62" s="325" t="s">
        <v>2268</v>
      </c>
      <c r="M62" s="324">
        <f t="shared" si="1"/>
        <v>6</v>
      </c>
    </row>
    <row r="63" spans="1:13" ht="105">
      <c r="A63" s="323">
        <v>59</v>
      </c>
      <c r="B63" s="166" t="s">
        <v>2304</v>
      </c>
      <c r="C63" s="170">
        <v>2022</v>
      </c>
      <c r="D63" s="166" t="s">
        <v>390</v>
      </c>
      <c r="E63" s="166" t="s">
        <v>1714</v>
      </c>
      <c r="F63" s="327" t="s">
        <v>2269</v>
      </c>
      <c r="G63" s="324" t="s">
        <v>2334</v>
      </c>
      <c r="H63" s="265"/>
      <c r="I63" s="170">
        <v>40</v>
      </c>
      <c r="J63" s="265"/>
      <c r="K63" s="324">
        <f t="shared" si="0"/>
        <v>40</v>
      </c>
      <c r="L63" s="325" t="s">
        <v>1722</v>
      </c>
      <c r="M63" s="324">
        <f t="shared" si="1"/>
        <v>40</v>
      </c>
    </row>
    <row r="64" spans="1:13" ht="105">
      <c r="A64" s="323">
        <v>60</v>
      </c>
      <c r="B64" s="166" t="s">
        <v>968</v>
      </c>
      <c r="C64" s="265">
        <v>2022</v>
      </c>
      <c r="D64" s="166" t="s">
        <v>390</v>
      </c>
      <c r="E64" s="166" t="s">
        <v>1669</v>
      </c>
      <c r="F64" s="170" t="s">
        <v>2227</v>
      </c>
      <c r="G64" s="324" t="s">
        <v>2334</v>
      </c>
      <c r="H64" s="265"/>
      <c r="I64" s="170">
        <v>4</v>
      </c>
      <c r="J64" s="265"/>
      <c r="K64" s="324">
        <f t="shared" si="0"/>
        <v>4</v>
      </c>
      <c r="L64" s="177" t="s">
        <v>1723</v>
      </c>
      <c r="M64" s="324">
        <f t="shared" si="1"/>
        <v>4</v>
      </c>
    </row>
    <row r="65" spans="1:13" ht="105">
      <c r="A65" s="323">
        <v>61</v>
      </c>
      <c r="B65" s="166" t="s">
        <v>1724</v>
      </c>
      <c r="C65" s="265">
        <v>2022</v>
      </c>
      <c r="D65" s="166" t="s">
        <v>974</v>
      </c>
      <c r="E65" s="166" t="s">
        <v>1669</v>
      </c>
      <c r="F65" s="170" t="s">
        <v>2220</v>
      </c>
      <c r="G65" s="324" t="s">
        <v>2334</v>
      </c>
      <c r="H65" s="265"/>
      <c r="I65" s="265">
        <v>42</v>
      </c>
      <c r="J65" s="265"/>
      <c r="K65" s="324">
        <f t="shared" si="0"/>
        <v>42</v>
      </c>
      <c r="L65" s="325" t="s">
        <v>2270</v>
      </c>
      <c r="M65" s="324">
        <f t="shared" si="1"/>
        <v>42</v>
      </c>
    </row>
    <row r="66" spans="1:13" ht="60">
      <c r="A66" s="323">
        <v>62</v>
      </c>
      <c r="B66" s="166" t="s">
        <v>991</v>
      </c>
      <c r="C66" s="265">
        <v>2023</v>
      </c>
      <c r="D66" s="166" t="s">
        <v>396</v>
      </c>
      <c r="E66" s="166" t="s">
        <v>1667</v>
      </c>
      <c r="F66" s="170" t="s">
        <v>1667</v>
      </c>
      <c r="G66" s="324" t="s">
        <v>2334</v>
      </c>
      <c r="H66" s="170"/>
      <c r="I66" s="265"/>
      <c r="J66" s="265">
        <v>7</v>
      </c>
      <c r="K66" s="324">
        <f t="shared" si="0"/>
        <v>7</v>
      </c>
      <c r="L66" s="325" t="s">
        <v>2271</v>
      </c>
      <c r="M66" s="324">
        <f t="shared" si="1"/>
        <v>7</v>
      </c>
    </row>
    <row r="67" spans="1:13" ht="105">
      <c r="A67" s="323">
        <v>63</v>
      </c>
      <c r="B67" s="166" t="s">
        <v>994</v>
      </c>
      <c r="C67" s="265">
        <v>2022</v>
      </c>
      <c r="D67" s="166" t="s">
        <v>396</v>
      </c>
      <c r="E67" s="166" t="s">
        <v>1667</v>
      </c>
      <c r="F67" s="170" t="s">
        <v>1667</v>
      </c>
      <c r="G67" s="324" t="s">
        <v>2334</v>
      </c>
      <c r="H67" s="170"/>
      <c r="I67" s="265">
        <v>3</v>
      </c>
      <c r="J67" s="265"/>
      <c r="K67" s="324">
        <f t="shared" si="0"/>
        <v>3</v>
      </c>
      <c r="L67" s="325" t="s">
        <v>2272</v>
      </c>
      <c r="M67" s="324">
        <f t="shared" si="1"/>
        <v>3</v>
      </c>
    </row>
    <row r="68" spans="1:13" ht="135">
      <c r="A68" s="323">
        <v>64</v>
      </c>
      <c r="B68" s="166" t="s">
        <v>2273</v>
      </c>
      <c r="C68" s="265">
        <v>2022</v>
      </c>
      <c r="D68" s="166" t="s">
        <v>396</v>
      </c>
      <c r="E68" s="166" t="s">
        <v>1667</v>
      </c>
      <c r="F68" s="170" t="s">
        <v>1667</v>
      </c>
      <c r="G68" s="324" t="s">
        <v>2334</v>
      </c>
      <c r="H68" s="265"/>
      <c r="I68" s="170">
        <v>10</v>
      </c>
      <c r="J68" s="265"/>
      <c r="K68" s="324">
        <f t="shared" si="0"/>
        <v>10</v>
      </c>
      <c r="L68" s="325" t="s">
        <v>2274</v>
      </c>
      <c r="M68" s="324">
        <f t="shared" si="1"/>
        <v>10</v>
      </c>
    </row>
    <row r="69" spans="1:13" ht="165">
      <c r="A69" s="323">
        <v>65</v>
      </c>
      <c r="B69" s="166" t="s">
        <v>1727</v>
      </c>
      <c r="C69" s="265">
        <v>2021</v>
      </c>
      <c r="D69" s="166" t="s">
        <v>396</v>
      </c>
      <c r="E69" s="166" t="s">
        <v>1714</v>
      </c>
      <c r="F69" s="170" t="s">
        <v>1667</v>
      </c>
      <c r="G69" s="324" t="s">
        <v>2334</v>
      </c>
      <c r="H69" s="265">
        <v>17</v>
      </c>
      <c r="I69" s="170"/>
      <c r="J69" s="265"/>
      <c r="K69" s="324">
        <f t="shared" si="0"/>
        <v>17</v>
      </c>
      <c r="L69" s="328" t="s">
        <v>2337</v>
      </c>
      <c r="M69" s="324">
        <f t="shared" si="1"/>
        <v>17</v>
      </c>
    </row>
    <row r="70" spans="1:13" ht="60">
      <c r="A70" s="323">
        <v>66</v>
      </c>
      <c r="B70" s="166" t="s">
        <v>1728</v>
      </c>
      <c r="C70" s="265">
        <v>2020</v>
      </c>
      <c r="D70" s="166" t="s">
        <v>396</v>
      </c>
      <c r="E70" s="166" t="s">
        <v>1667</v>
      </c>
      <c r="F70" s="170" t="s">
        <v>1667</v>
      </c>
      <c r="G70" s="324" t="s">
        <v>2334</v>
      </c>
      <c r="H70" s="265">
        <v>38</v>
      </c>
      <c r="I70" s="265"/>
      <c r="J70" s="170"/>
      <c r="K70" s="324">
        <f t="shared" ref="K70:K133" si="2">SUM(H70:J70)</f>
        <v>38</v>
      </c>
      <c r="L70" s="325" t="s">
        <v>2275</v>
      </c>
      <c r="M70" s="324">
        <f t="shared" ref="M70:M133" si="3">K70</f>
        <v>38</v>
      </c>
    </row>
    <row r="71" spans="1:13" ht="90">
      <c r="A71" s="323">
        <v>67</v>
      </c>
      <c r="B71" s="166" t="s">
        <v>1011</v>
      </c>
      <c r="C71" s="265">
        <v>2022</v>
      </c>
      <c r="D71" s="166" t="s">
        <v>1007</v>
      </c>
      <c r="E71" s="166" t="s">
        <v>1669</v>
      </c>
      <c r="F71" s="170" t="s">
        <v>2220</v>
      </c>
      <c r="G71" s="324" t="s">
        <v>2334</v>
      </c>
      <c r="H71" s="265"/>
      <c r="I71" s="265">
        <v>16</v>
      </c>
      <c r="J71" s="170"/>
      <c r="K71" s="324">
        <f t="shared" si="2"/>
        <v>16</v>
      </c>
      <c r="L71" s="177" t="s">
        <v>1729</v>
      </c>
      <c r="M71" s="324">
        <f t="shared" si="3"/>
        <v>16</v>
      </c>
    </row>
    <row r="72" spans="1:13" ht="105">
      <c r="A72" s="323">
        <v>68</v>
      </c>
      <c r="B72" s="166" t="s">
        <v>2338</v>
      </c>
      <c r="C72" s="265">
        <v>2021</v>
      </c>
      <c r="D72" s="166" t="s">
        <v>1007</v>
      </c>
      <c r="E72" s="166" t="s">
        <v>1669</v>
      </c>
      <c r="F72" s="170" t="s">
        <v>2227</v>
      </c>
      <c r="G72" s="324" t="s">
        <v>2334</v>
      </c>
      <c r="H72" s="265"/>
      <c r="I72" s="265">
        <v>1</v>
      </c>
      <c r="J72" s="170"/>
      <c r="K72" s="324">
        <f t="shared" si="2"/>
        <v>1</v>
      </c>
      <c r="L72" s="174" t="s">
        <v>2339</v>
      </c>
      <c r="M72" s="324">
        <f t="shared" si="3"/>
        <v>1</v>
      </c>
    </row>
    <row r="73" spans="1:13" ht="60">
      <c r="A73" s="323">
        <v>69</v>
      </c>
      <c r="B73" s="166" t="s">
        <v>1023</v>
      </c>
      <c r="C73" s="265">
        <v>2023</v>
      </c>
      <c r="D73" s="166" t="s">
        <v>1730</v>
      </c>
      <c r="E73" s="166" t="s">
        <v>1669</v>
      </c>
      <c r="F73" s="170" t="s">
        <v>2220</v>
      </c>
      <c r="G73" s="324" t="s">
        <v>2334</v>
      </c>
      <c r="H73" s="265"/>
      <c r="I73" s="265"/>
      <c r="J73" s="170">
        <v>4</v>
      </c>
      <c r="K73" s="324">
        <f t="shared" si="2"/>
        <v>4</v>
      </c>
      <c r="L73" s="325" t="s">
        <v>2276</v>
      </c>
      <c r="M73" s="324">
        <f t="shared" si="3"/>
        <v>4</v>
      </c>
    </row>
    <row r="74" spans="1:13" ht="75">
      <c r="A74" s="323">
        <v>70</v>
      </c>
      <c r="B74" s="166" t="s">
        <v>1025</v>
      </c>
      <c r="C74" s="265">
        <v>2022</v>
      </c>
      <c r="D74" s="166" t="s">
        <v>1730</v>
      </c>
      <c r="E74" s="166" t="s">
        <v>1667</v>
      </c>
      <c r="F74" s="170" t="s">
        <v>1667</v>
      </c>
      <c r="G74" s="324" t="s">
        <v>2334</v>
      </c>
      <c r="H74" s="265"/>
      <c r="I74" s="265"/>
      <c r="J74" s="170">
        <v>22</v>
      </c>
      <c r="K74" s="324">
        <f t="shared" si="2"/>
        <v>22</v>
      </c>
      <c r="L74" s="325" t="s">
        <v>2277</v>
      </c>
      <c r="M74" s="324">
        <f t="shared" si="3"/>
        <v>22</v>
      </c>
    </row>
    <row r="75" spans="1:13" ht="105">
      <c r="A75" s="323">
        <v>71</v>
      </c>
      <c r="B75" s="166" t="s">
        <v>1731</v>
      </c>
      <c r="C75" s="265">
        <v>2021</v>
      </c>
      <c r="D75" s="166" t="s">
        <v>1730</v>
      </c>
      <c r="E75" s="166" t="s">
        <v>1669</v>
      </c>
      <c r="F75" s="170" t="s">
        <v>2220</v>
      </c>
      <c r="G75" s="324" t="s">
        <v>2334</v>
      </c>
      <c r="H75" s="265">
        <v>22</v>
      </c>
      <c r="I75" s="265"/>
      <c r="J75" s="170"/>
      <c r="K75" s="324">
        <f t="shared" si="2"/>
        <v>22</v>
      </c>
      <c r="L75" s="325" t="s">
        <v>2278</v>
      </c>
      <c r="M75" s="324">
        <f t="shared" si="3"/>
        <v>22</v>
      </c>
    </row>
    <row r="76" spans="1:13" ht="90">
      <c r="A76" s="323">
        <v>72</v>
      </c>
      <c r="B76" s="166" t="s">
        <v>1027</v>
      </c>
      <c r="C76" s="265">
        <v>2021</v>
      </c>
      <c r="D76" s="166" t="s">
        <v>1730</v>
      </c>
      <c r="E76" s="166" t="s">
        <v>1667</v>
      </c>
      <c r="F76" s="170" t="s">
        <v>1667</v>
      </c>
      <c r="G76" s="324" t="s">
        <v>2334</v>
      </c>
      <c r="H76" s="265"/>
      <c r="I76" s="265">
        <v>10</v>
      </c>
      <c r="J76" s="170"/>
      <c r="K76" s="324">
        <f t="shared" si="2"/>
        <v>10</v>
      </c>
      <c r="L76" s="177" t="s">
        <v>1732</v>
      </c>
      <c r="M76" s="324">
        <f t="shared" si="3"/>
        <v>10</v>
      </c>
    </row>
    <row r="77" spans="1:13" ht="75">
      <c r="A77" s="323">
        <v>73</v>
      </c>
      <c r="B77" s="166" t="s">
        <v>1028</v>
      </c>
      <c r="C77" s="265">
        <v>2020</v>
      </c>
      <c r="D77" s="166" t="s">
        <v>1730</v>
      </c>
      <c r="E77" s="166" t="s">
        <v>1669</v>
      </c>
      <c r="F77" s="170" t="s">
        <v>2220</v>
      </c>
      <c r="G77" s="324" t="s">
        <v>2334</v>
      </c>
      <c r="H77" s="265">
        <v>1</v>
      </c>
      <c r="I77" s="265"/>
      <c r="J77" s="170"/>
      <c r="K77" s="324">
        <f t="shared" si="2"/>
        <v>1</v>
      </c>
      <c r="L77" s="325" t="s">
        <v>2279</v>
      </c>
      <c r="M77" s="324">
        <f t="shared" si="3"/>
        <v>1</v>
      </c>
    </row>
    <row r="78" spans="1:13" ht="75">
      <c r="A78" s="323">
        <v>74</v>
      </c>
      <c r="B78" s="166" t="s">
        <v>1030</v>
      </c>
      <c r="C78" s="265">
        <v>2021</v>
      </c>
      <c r="D78" s="166" t="s">
        <v>402</v>
      </c>
      <c r="E78" s="166" t="s">
        <v>1669</v>
      </c>
      <c r="F78" s="170" t="s">
        <v>2227</v>
      </c>
      <c r="G78" s="324" t="s">
        <v>2334</v>
      </c>
      <c r="H78" s="265"/>
      <c r="I78" s="265">
        <v>55</v>
      </c>
      <c r="J78" s="170"/>
      <c r="K78" s="324">
        <f t="shared" si="2"/>
        <v>55</v>
      </c>
      <c r="L78" s="325" t="s">
        <v>2280</v>
      </c>
      <c r="M78" s="324">
        <f t="shared" si="3"/>
        <v>55</v>
      </c>
    </row>
    <row r="79" spans="1:13" ht="90">
      <c r="A79" s="323">
        <v>75</v>
      </c>
      <c r="B79" s="166" t="s">
        <v>1034</v>
      </c>
      <c r="C79" s="265">
        <v>2020</v>
      </c>
      <c r="D79" s="166" t="s">
        <v>402</v>
      </c>
      <c r="E79" s="166" t="s">
        <v>1669</v>
      </c>
      <c r="F79" s="170" t="s">
        <v>2282</v>
      </c>
      <c r="G79" s="324" t="s">
        <v>2334</v>
      </c>
      <c r="H79" s="265">
        <v>2</v>
      </c>
      <c r="I79" s="265"/>
      <c r="J79" s="170"/>
      <c r="K79" s="324">
        <f t="shared" si="2"/>
        <v>2</v>
      </c>
      <c r="L79" s="325" t="s">
        <v>2281</v>
      </c>
      <c r="M79" s="324">
        <f t="shared" si="3"/>
        <v>2</v>
      </c>
    </row>
    <row r="80" spans="1:13" ht="75">
      <c r="A80" s="323">
        <v>76</v>
      </c>
      <c r="B80" s="166" t="s">
        <v>1041</v>
      </c>
      <c r="C80" s="265">
        <v>2023</v>
      </c>
      <c r="D80" s="166" t="s">
        <v>404</v>
      </c>
      <c r="E80" s="166" t="s">
        <v>1669</v>
      </c>
      <c r="F80" s="170" t="s">
        <v>2220</v>
      </c>
      <c r="G80" s="324" t="s">
        <v>2334</v>
      </c>
      <c r="H80" s="265"/>
      <c r="I80" s="265"/>
      <c r="J80" s="170">
        <v>17</v>
      </c>
      <c r="K80" s="324">
        <f t="shared" si="2"/>
        <v>17</v>
      </c>
      <c r="L80" s="325" t="s">
        <v>1733</v>
      </c>
      <c r="M80" s="324">
        <f t="shared" si="3"/>
        <v>17</v>
      </c>
    </row>
    <row r="81" spans="1:13" ht="60">
      <c r="A81" s="323">
        <v>77</v>
      </c>
      <c r="B81" s="166" t="s">
        <v>1088</v>
      </c>
      <c r="C81" s="265">
        <v>2023</v>
      </c>
      <c r="D81" s="166" t="s">
        <v>406</v>
      </c>
      <c r="E81" s="166" t="s">
        <v>1714</v>
      </c>
      <c r="F81" s="327" t="s">
        <v>2269</v>
      </c>
      <c r="G81" s="324" t="s">
        <v>2334</v>
      </c>
      <c r="H81" s="265"/>
      <c r="I81" s="265"/>
      <c r="J81" s="170">
        <v>2</v>
      </c>
      <c r="K81" s="324">
        <f t="shared" si="2"/>
        <v>2</v>
      </c>
      <c r="L81" s="325" t="s">
        <v>1734</v>
      </c>
      <c r="M81" s="324">
        <f t="shared" si="3"/>
        <v>2</v>
      </c>
    </row>
    <row r="82" spans="1:13" ht="30">
      <c r="A82" s="323">
        <v>78</v>
      </c>
      <c r="B82" s="166" t="s">
        <v>1091</v>
      </c>
      <c r="C82" s="265">
        <v>2023</v>
      </c>
      <c r="D82" s="166" t="s">
        <v>406</v>
      </c>
      <c r="E82" s="166" t="s">
        <v>1669</v>
      </c>
      <c r="F82" s="170" t="s">
        <v>2220</v>
      </c>
      <c r="G82" s="324" t="s">
        <v>2334</v>
      </c>
      <c r="H82" s="265"/>
      <c r="I82" s="265"/>
      <c r="J82" s="170">
        <v>14</v>
      </c>
      <c r="K82" s="324">
        <f t="shared" si="2"/>
        <v>14</v>
      </c>
      <c r="L82" s="325" t="s">
        <v>2283</v>
      </c>
      <c r="M82" s="324">
        <f t="shared" si="3"/>
        <v>14</v>
      </c>
    </row>
    <row r="83" spans="1:13" ht="75">
      <c r="A83" s="323">
        <v>79</v>
      </c>
      <c r="B83" s="166" t="s">
        <v>746</v>
      </c>
      <c r="C83" s="265">
        <v>2023</v>
      </c>
      <c r="D83" s="166" t="s">
        <v>406</v>
      </c>
      <c r="E83" s="166" t="s">
        <v>1714</v>
      </c>
      <c r="F83" s="170" t="s">
        <v>2284</v>
      </c>
      <c r="G83" s="324" t="s">
        <v>2334</v>
      </c>
      <c r="H83" s="265"/>
      <c r="I83" s="265"/>
      <c r="J83" s="170">
        <v>6</v>
      </c>
      <c r="K83" s="324">
        <f t="shared" si="2"/>
        <v>6</v>
      </c>
      <c r="L83" s="177" t="s">
        <v>1735</v>
      </c>
      <c r="M83" s="324">
        <f t="shared" si="3"/>
        <v>6</v>
      </c>
    </row>
    <row r="84" spans="1:13" ht="75">
      <c r="A84" s="323">
        <v>80</v>
      </c>
      <c r="B84" s="166" t="s">
        <v>855</v>
      </c>
      <c r="C84" s="265">
        <v>2022</v>
      </c>
      <c r="D84" s="166" t="s">
        <v>406</v>
      </c>
      <c r="E84" s="166" t="s">
        <v>1669</v>
      </c>
      <c r="F84" s="170" t="s">
        <v>2220</v>
      </c>
      <c r="G84" s="324" t="s">
        <v>2334</v>
      </c>
      <c r="H84" s="265"/>
      <c r="I84" s="265"/>
      <c r="J84" s="170">
        <v>31</v>
      </c>
      <c r="K84" s="324">
        <f t="shared" si="2"/>
        <v>31</v>
      </c>
      <c r="L84" s="177" t="s">
        <v>1736</v>
      </c>
      <c r="M84" s="324">
        <f t="shared" si="3"/>
        <v>31</v>
      </c>
    </row>
    <row r="85" spans="1:13" ht="75">
      <c r="A85" s="323">
        <v>81</v>
      </c>
      <c r="B85" s="166" t="s">
        <v>1048</v>
      </c>
      <c r="C85" s="265">
        <v>2022</v>
      </c>
      <c r="D85" s="166" t="s">
        <v>406</v>
      </c>
      <c r="E85" s="166" t="s">
        <v>1667</v>
      </c>
      <c r="F85" s="170" t="s">
        <v>1667</v>
      </c>
      <c r="G85" s="324" t="s">
        <v>2334</v>
      </c>
      <c r="H85" s="265"/>
      <c r="I85" s="265">
        <v>2</v>
      </c>
      <c r="J85" s="170"/>
      <c r="K85" s="324">
        <f t="shared" si="2"/>
        <v>2</v>
      </c>
      <c r="L85" s="177" t="s">
        <v>1737</v>
      </c>
      <c r="M85" s="324">
        <f t="shared" si="3"/>
        <v>2</v>
      </c>
    </row>
    <row r="86" spans="1:13" ht="75">
      <c r="A86" s="323">
        <v>82</v>
      </c>
      <c r="B86" s="166" t="s">
        <v>1097</v>
      </c>
      <c r="C86" s="265">
        <v>2021</v>
      </c>
      <c r="D86" s="166" t="s">
        <v>406</v>
      </c>
      <c r="E86" s="166" t="s">
        <v>1669</v>
      </c>
      <c r="F86" s="170" t="s">
        <v>2231</v>
      </c>
      <c r="G86" s="324" t="s">
        <v>2334</v>
      </c>
      <c r="H86" s="265"/>
      <c r="I86" s="265">
        <v>43</v>
      </c>
      <c r="J86" s="170"/>
      <c r="K86" s="324">
        <f t="shared" si="2"/>
        <v>43</v>
      </c>
      <c r="L86" s="177" t="s">
        <v>1738</v>
      </c>
      <c r="M86" s="324">
        <f t="shared" si="3"/>
        <v>43</v>
      </c>
    </row>
    <row r="87" spans="1:13" ht="105">
      <c r="A87" s="323">
        <v>83</v>
      </c>
      <c r="B87" s="166" t="s">
        <v>1098</v>
      </c>
      <c r="C87" s="265">
        <v>2020</v>
      </c>
      <c r="D87" s="166" t="s">
        <v>406</v>
      </c>
      <c r="E87" s="166" t="s">
        <v>1669</v>
      </c>
      <c r="F87" s="170" t="s">
        <v>2220</v>
      </c>
      <c r="G87" s="324" t="s">
        <v>2334</v>
      </c>
      <c r="H87" s="265">
        <v>47</v>
      </c>
      <c r="I87" s="265"/>
      <c r="J87" s="170"/>
      <c r="K87" s="324">
        <f t="shared" si="2"/>
        <v>47</v>
      </c>
      <c r="L87" s="177" t="s">
        <v>1739</v>
      </c>
      <c r="M87" s="324">
        <f t="shared" si="3"/>
        <v>47</v>
      </c>
    </row>
    <row r="88" spans="1:13" ht="120">
      <c r="A88" s="323">
        <v>84</v>
      </c>
      <c r="B88" s="166" t="s">
        <v>2285</v>
      </c>
      <c r="C88" s="265">
        <v>2021</v>
      </c>
      <c r="D88" s="166" t="s">
        <v>676</v>
      </c>
      <c r="E88" s="166" t="s">
        <v>1667</v>
      </c>
      <c r="F88" s="170" t="s">
        <v>1667</v>
      </c>
      <c r="G88" s="324" t="s">
        <v>2334</v>
      </c>
      <c r="H88" s="265">
        <v>29</v>
      </c>
      <c r="I88" s="265"/>
      <c r="J88" s="170"/>
      <c r="K88" s="324">
        <f t="shared" si="2"/>
        <v>29</v>
      </c>
      <c r="L88" s="177" t="s">
        <v>1740</v>
      </c>
      <c r="M88" s="324">
        <f t="shared" si="3"/>
        <v>29</v>
      </c>
    </row>
    <row r="89" spans="1:13" ht="75">
      <c r="A89" s="323">
        <v>85</v>
      </c>
      <c r="B89" s="166" t="s">
        <v>1104</v>
      </c>
      <c r="C89" s="265">
        <v>2021</v>
      </c>
      <c r="D89" s="166" t="s">
        <v>676</v>
      </c>
      <c r="E89" s="166" t="s">
        <v>1669</v>
      </c>
      <c r="F89" s="170" t="s">
        <v>2220</v>
      </c>
      <c r="G89" s="324" t="s">
        <v>2334</v>
      </c>
      <c r="H89" s="265">
        <v>2</v>
      </c>
      <c r="I89" s="265"/>
      <c r="J89" s="170"/>
      <c r="K89" s="324">
        <f t="shared" si="2"/>
        <v>2</v>
      </c>
      <c r="L89" s="325" t="s">
        <v>2286</v>
      </c>
      <c r="M89" s="324">
        <f t="shared" si="3"/>
        <v>2</v>
      </c>
    </row>
    <row r="90" spans="1:13" ht="75">
      <c r="A90" s="323">
        <v>86</v>
      </c>
      <c r="B90" s="166" t="s">
        <v>1741</v>
      </c>
      <c r="C90" s="265">
        <v>2020</v>
      </c>
      <c r="D90" s="166" t="s">
        <v>676</v>
      </c>
      <c r="E90" s="166" t="s">
        <v>1669</v>
      </c>
      <c r="F90" s="170" t="s">
        <v>2220</v>
      </c>
      <c r="G90" s="324" t="s">
        <v>2334</v>
      </c>
      <c r="H90" s="265">
        <v>26</v>
      </c>
      <c r="I90" s="265"/>
      <c r="J90" s="170"/>
      <c r="K90" s="324">
        <f t="shared" si="2"/>
        <v>26</v>
      </c>
      <c r="L90" s="177" t="s">
        <v>1742</v>
      </c>
      <c r="M90" s="324">
        <f t="shared" si="3"/>
        <v>26</v>
      </c>
    </row>
    <row r="91" spans="1:13" ht="90">
      <c r="A91" s="323">
        <v>87</v>
      </c>
      <c r="B91" s="166" t="s">
        <v>1107</v>
      </c>
      <c r="C91" s="265">
        <v>2020</v>
      </c>
      <c r="D91" s="166" t="s">
        <v>410</v>
      </c>
      <c r="E91" s="166" t="s">
        <v>1669</v>
      </c>
      <c r="F91" s="170" t="s">
        <v>2227</v>
      </c>
      <c r="G91" s="324" t="s">
        <v>2334</v>
      </c>
      <c r="H91" s="265">
        <v>2</v>
      </c>
      <c r="I91" s="265"/>
      <c r="J91" s="170"/>
      <c r="K91" s="324">
        <f t="shared" si="2"/>
        <v>2</v>
      </c>
      <c r="L91" s="177" t="s">
        <v>1743</v>
      </c>
      <c r="M91" s="324">
        <f t="shared" si="3"/>
        <v>2</v>
      </c>
    </row>
    <row r="92" spans="1:13" ht="90">
      <c r="A92" s="323">
        <v>88</v>
      </c>
      <c r="B92" s="166" t="s">
        <v>1114</v>
      </c>
      <c r="C92" s="265">
        <v>2021</v>
      </c>
      <c r="D92" s="166" t="s">
        <v>413</v>
      </c>
      <c r="E92" s="166" t="s">
        <v>1669</v>
      </c>
      <c r="F92" s="170" t="s">
        <v>2220</v>
      </c>
      <c r="G92" s="324" t="s">
        <v>2334</v>
      </c>
      <c r="H92" s="265"/>
      <c r="I92" s="265">
        <v>20</v>
      </c>
      <c r="J92" s="170"/>
      <c r="K92" s="324">
        <f t="shared" si="2"/>
        <v>20</v>
      </c>
      <c r="L92" s="177" t="s">
        <v>1744</v>
      </c>
      <c r="M92" s="324">
        <f t="shared" si="3"/>
        <v>20</v>
      </c>
    </row>
    <row r="93" spans="1:13" ht="75">
      <c r="A93" s="323">
        <v>89</v>
      </c>
      <c r="B93" s="166" t="s">
        <v>1745</v>
      </c>
      <c r="C93" s="265">
        <v>2021</v>
      </c>
      <c r="D93" s="166" t="s">
        <v>413</v>
      </c>
      <c r="E93" s="166" t="s">
        <v>1669</v>
      </c>
      <c r="F93" s="170" t="s">
        <v>2220</v>
      </c>
      <c r="G93" s="324" t="s">
        <v>2334</v>
      </c>
      <c r="H93" s="265"/>
      <c r="I93" s="265">
        <v>25</v>
      </c>
      <c r="J93" s="170"/>
      <c r="K93" s="324">
        <f t="shared" si="2"/>
        <v>25</v>
      </c>
      <c r="L93" s="325" t="s">
        <v>2287</v>
      </c>
      <c r="M93" s="324">
        <f t="shared" si="3"/>
        <v>25</v>
      </c>
    </row>
    <row r="94" spans="1:13" ht="75">
      <c r="A94" s="323">
        <v>90</v>
      </c>
      <c r="B94" s="166" t="s">
        <v>1746</v>
      </c>
      <c r="C94" s="265">
        <v>2020</v>
      </c>
      <c r="D94" s="166" t="s">
        <v>413</v>
      </c>
      <c r="E94" s="166" t="s">
        <v>1667</v>
      </c>
      <c r="F94" s="170" t="s">
        <v>1667</v>
      </c>
      <c r="G94" s="324" t="s">
        <v>2334</v>
      </c>
      <c r="H94" s="265">
        <v>23</v>
      </c>
      <c r="I94" s="265"/>
      <c r="J94" s="170"/>
      <c r="K94" s="324">
        <f t="shared" si="2"/>
        <v>23</v>
      </c>
      <c r="L94" s="177" t="s">
        <v>1747</v>
      </c>
      <c r="M94" s="324">
        <f t="shared" si="3"/>
        <v>23</v>
      </c>
    </row>
    <row r="95" spans="1:13" ht="105">
      <c r="A95" s="323">
        <v>91</v>
      </c>
      <c r="B95" s="166" t="s">
        <v>941</v>
      </c>
      <c r="C95" s="265">
        <v>2023</v>
      </c>
      <c r="D95" s="166" t="s">
        <v>1748</v>
      </c>
      <c r="E95" s="166" t="s">
        <v>1669</v>
      </c>
      <c r="F95" s="170" t="s">
        <v>2220</v>
      </c>
      <c r="G95" s="324" t="s">
        <v>2334</v>
      </c>
      <c r="H95" s="265"/>
      <c r="I95" s="265"/>
      <c r="J95" s="170">
        <v>2</v>
      </c>
      <c r="K95" s="324">
        <f t="shared" si="2"/>
        <v>2</v>
      </c>
      <c r="L95" s="177" t="s">
        <v>1749</v>
      </c>
      <c r="M95" s="324">
        <f t="shared" si="3"/>
        <v>2</v>
      </c>
    </row>
    <row r="96" spans="1:13" ht="75">
      <c r="A96" s="323">
        <v>92</v>
      </c>
      <c r="B96" s="166" t="s">
        <v>1750</v>
      </c>
      <c r="C96" s="265">
        <v>2022</v>
      </c>
      <c r="D96" s="166" t="s">
        <v>1748</v>
      </c>
      <c r="E96" s="166" t="s">
        <v>1669</v>
      </c>
      <c r="F96" s="170" t="s">
        <v>2254</v>
      </c>
      <c r="G96" s="324" t="s">
        <v>2334</v>
      </c>
      <c r="H96" s="265"/>
      <c r="I96" s="265">
        <v>21</v>
      </c>
      <c r="J96" s="170"/>
      <c r="K96" s="324">
        <f t="shared" si="2"/>
        <v>21</v>
      </c>
      <c r="L96" s="177" t="s">
        <v>1751</v>
      </c>
      <c r="M96" s="324">
        <f t="shared" si="3"/>
        <v>21</v>
      </c>
    </row>
    <row r="97" spans="1:13" ht="105">
      <c r="A97" s="323">
        <v>93</v>
      </c>
      <c r="B97" s="166" t="s">
        <v>1752</v>
      </c>
      <c r="C97" s="265">
        <v>2021</v>
      </c>
      <c r="D97" s="166" t="s">
        <v>1748</v>
      </c>
      <c r="E97" s="166" t="s">
        <v>1669</v>
      </c>
      <c r="F97" s="170" t="s">
        <v>2220</v>
      </c>
      <c r="G97" s="324" t="s">
        <v>2334</v>
      </c>
      <c r="H97" s="265"/>
      <c r="I97" s="265">
        <v>20</v>
      </c>
      <c r="J97" s="170"/>
      <c r="K97" s="324">
        <f t="shared" si="2"/>
        <v>20</v>
      </c>
      <c r="L97" s="177" t="s">
        <v>1753</v>
      </c>
      <c r="M97" s="324">
        <f t="shared" si="3"/>
        <v>20</v>
      </c>
    </row>
    <row r="98" spans="1:13" ht="105">
      <c r="A98" s="323">
        <v>94</v>
      </c>
      <c r="B98" s="166" t="s">
        <v>1754</v>
      </c>
      <c r="C98" s="265">
        <v>2021</v>
      </c>
      <c r="D98" s="166" t="s">
        <v>1748</v>
      </c>
      <c r="E98" s="166" t="s">
        <v>1669</v>
      </c>
      <c r="F98" s="170" t="s">
        <v>2254</v>
      </c>
      <c r="G98" s="324" t="s">
        <v>2334</v>
      </c>
      <c r="H98" s="265"/>
      <c r="I98" s="265">
        <v>16</v>
      </c>
      <c r="J98" s="170"/>
      <c r="K98" s="324">
        <f t="shared" si="2"/>
        <v>16</v>
      </c>
      <c r="L98" s="325" t="s">
        <v>2288</v>
      </c>
      <c r="M98" s="324">
        <f t="shared" si="3"/>
        <v>16</v>
      </c>
    </row>
    <row r="99" spans="1:13" ht="90">
      <c r="A99" s="323">
        <v>95</v>
      </c>
      <c r="B99" s="166" t="s">
        <v>1755</v>
      </c>
      <c r="C99" s="265">
        <v>2020</v>
      </c>
      <c r="D99" s="166" t="s">
        <v>1748</v>
      </c>
      <c r="E99" s="166" t="s">
        <v>1669</v>
      </c>
      <c r="F99" s="170" t="s">
        <v>2220</v>
      </c>
      <c r="G99" s="324" t="s">
        <v>2334</v>
      </c>
      <c r="H99" s="265">
        <v>16</v>
      </c>
      <c r="I99" s="265"/>
      <c r="J99" s="170"/>
      <c r="K99" s="324">
        <f t="shared" si="2"/>
        <v>16</v>
      </c>
      <c r="L99" s="325" t="s">
        <v>2289</v>
      </c>
      <c r="M99" s="324">
        <f t="shared" si="3"/>
        <v>16</v>
      </c>
    </row>
    <row r="100" spans="1:13" ht="105">
      <c r="A100" s="323">
        <v>96</v>
      </c>
      <c r="B100" s="166" t="s">
        <v>1756</v>
      </c>
      <c r="C100" s="265">
        <v>2020</v>
      </c>
      <c r="D100" s="166" t="s">
        <v>1748</v>
      </c>
      <c r="E100" s="166" t="s">
        <v>1714</v>
      </c>
      <c r="F100" s="170" t="s">
        <v>1667</v>
      </c>
      <c r="G100" s="324" t="s">
        <v>2334</v>
      </c>
      <c r="H100" s="265">
        <v>28</v>
      </c>
      <c r="I100" s="265"/>
      <c r="J100" s="170"/>
      <c r="K100" s="324">
        <f t="shared" si="2"/>
        <v>28</v>
      </c>
      <c r="L100" s="325" t="s">
        <v>1757</v>
      </c>
      <c r="M100" s="324">
        <f t="shared" si="3"/>
        <v>28</v>
      </c>
    </row>
    <row r="101" spans="1:13" ht="90">
      <c r="A101" s="323">
        <v>97</v>
      </c>
      <c r="B101" s="166" t="s">
        <v>1134</v>
      </c>
      <c r="C101" s="265">
        <v>2022</v>
      </c>
      <c r="D101" s="166" t="s">
        <v>417</v>
      </c>
      <c r="E101" s="166" t="s">
        <v>1667</v>
      </c>
      <c r="F101" s="170" t="s">
        <v>1667</v>
      </c>
      <c r="G101" s="324" t="s">
        <v>2334</v>
      </c>
      <c r="H101" s="265"/>
      <c r="I101" s="265"/>
      <c r="J101" s="170">
        <v>2</v>
      </c>
      <c r="K101" s="324">
        <f t="shared" si="2"/>
        <v>2</v>
      </c>
      <c r="L101" s="325" t="s">
        <v>1758</v>
      </c>
      <c r="M101" s="324">
        <f t="shared" si="3"/>
        <v>2</v>
      </c>
    </row>
    <row r="102" spans="1:13" ht="90">
      <c r="A102" s="323">
        <v>98</v>
      </c>
      <c r="B102" s="166" t="s">
        <v>1136</v>
      </c>
      <c r="C102" s="265">
        <v>2022</v>
      </c>
      <c r="D102" s="166" t="s">
        <v>417</v>
      </c>
      <c r="E102" s="166" t="s">
        <v>1669</v>
      </c>
      <c r="F102" s="170" t="s">
        <v>2220</v>
      </c>
      <c r="G102" s="324" t="s">
        <v>2334</v>
      </c>
      <c r="H102" s="265"/>
      <c r="I102" s="265">
        <v>5</v>
      </c>
      <c r="J102" s="170"/>
      <c r="K102" s="324">
        <f t="shared" si="2"/>
        <v>5</v>
      </c>
      <c r="L102" s="177" t="s">
        <v>1759</v>
      </c>
      <c r="M102" s="324">
        <f t="shared" si="3"/>
        <v>5</v>
      </c>
    </row>
    <row r="103" spans="1:13" ht="45">
      <c r="A103" s="323">
        <v>99</v>
      </c>
      <c r="B103" s="166" t="s">
        <v>827</v>
      </c>
      <c r="C103" s="265">
        <v>2021</v>
      </c>
      <c r="D103" s="166" t="s">
        <v>417</v>
      </c>
      <c r="E103" s="166" t="s">
        <v>1669</v>
      </c>
      <c r="F103" s="170" t="s">
        <v>2220</v>
      </c>
      <c r="G103" s="324" t="s">
        <v>2334</v>
      </c>
      <c r="H103" s="265"/>
      <c r="I103" s="265">
        <v>3</v>
      </c>
      <c r="J103" s="170"/>
      <c r="K103" s="324">
        <f t="shared" si="2"/>
        <v>3</v>
      </c>
      <c r="L103" s="325" t="s">
        <v>1760</v>
      </c>
      <c r="M103" s="324">
        <f t="shared" si="3"/>
        <v>3</v>
      </c>
    </row>
    <row r="104" spans="1:13" ht="120">
      <c r="A104" s="323">
        <v>100</v>
      </c>
      <c r="B104" s="166" t="s">
        <v>1138</v>
      </c>
      <c r="C104" s="265">
        <v>2021</v>
      </c>
      <c r="D104" s="166" t="s">
        <v>417</v>
      </c>
      <c r="E104" s="166" t="s">
        <v>1669</v>
      </c>
      <c r="F104" s="170" t="s">
        <v>2220</v>
      </c>
      <c r="G104" s="324" t="s">
        <v>2334</v>
      </c>
      <c r="H104" s="265">
        <v>35</v>
      </c>
      <c r="I104" s="265"/>
      <c r="J104" s="170"/>
      <c r="K104" s="324">
        <f t="shared" si="2"/>
        <v>35</v>
      </c>
      <c r="L104" s="177" t="s">
        <v>1761</v>
      </c>
      <c r="M104" s="324">
        <f t="shared" si="3"/>
        <v>35</v>
      </c>
    </row>
    <row r="105" spans="1:13" ht="90">
      <c r="A105" s="323">
        <v>101</v>
      </c>
      <c r="B105" s="166" t="s">
        <v>1139</v>
      </c>
      <c r="C105" s="265">
        <v>2020</v>
      </c>
      <c r="D105" s="166" t="s">
        <v>417</v>
      </c>
      <c r="E105" s="166" t="s">
        <v>1669</v>
      </c>
      <c r="F105" s="170" t="s">
        <v>2220</v>
      </c>
      <c r="G105" s="324" t="s">
        <v>2334</v>
      </c>
      <c r="H105" s="265">
        <v>9</v>
      </c>
      <c r="I105" s="265"/>
      <c r="J105" s="170"/>
      <c r="K105" s="324">
        <f t="shared" si="2"/>
        <v>9</v>
      </c>
      <c r="L105" s="325" t="s">
        <v>1762</v>
      </c>
      <c r="M105" s="324">
        <f t="shared" si="3"/>
        <v>9</v>
      </c>
    </row>
    <row r="106" spans="1:13" ht="105">
      <c r="A106" s="323">
        <v>102</v>
      </c>
      <c r="B106" s="166" t="s">
        <v>1140</v>
      </c>
      <c r="C106" s="265">
        <v>2020</v>
      </c>
      <c r="D106" s="166" t="s">
        <v>417</v>
      </c>
      <c r="E106" s="166" t="s">
        <v>1667</v>
      </c>
      <c r="F106" s="170" t="s">
        <v>1667</v>
      </c>
      <c r="G106" s="324" t="s">
        <v>2334</v>
      </c>
      <c r="H106" s="265">
        <v>35</v>
      </c>
      <c r="I106" s="265"/>
      <c r="J106" s="170"/>
      <c r="K106" s="324">
        <f t="shared" si="2"/>
        <v>35</v>
      </c>
      <c r="L106" s="177" t="s">
        <v>1763</v>
      </c>
      <c r="M106" s="324">
        <f t="shared" si="3"/>
        <v>35</v>
      </c>
    </row>
    <row r="107" spans="1:13" ht="90">
      <c r="A107" s="323">
        <v>103</v>
      </c>
      <c r="B107" s="166" t="s">
        <v>1143</v>
      </c>
      <c r="C107" s="265">
        <v>2022</v>
      </c>
      <c r="D107" s="166" t="s">
        <v>419</v>
      </c>
      <c r="E107" s="166" t="s">
        <v>1667</v>
      </c>
      <c r="F107" s="170" t="s">
        <v>1667</v>
      </c>
      <c r="G107" s="324" t="s">
        <v>2334</v>
      </c>
      <c r="H107" s="265"/>
      <c r="I107" s="265">
        <v>23</v>
      </c>
      <c r="J107" s="170"/>
      <c r="K107" s="324">
        <f t="shared" si="2"/>
        <v>23</v>
      </c>
      <c r="L107" s="177" t="s">
        <v>1764</v>
      </c>
      <c r="M107" s="324">
        <f t="shared" si="3"/>
        <v>23</v>
      </c>
    </row>
    <row r="108" spans="1:13" ht="90">
      <c r="A108" s="323">
        <v>104</v>
      </c>
      <c r="B108" s="166" t="s">
        <v>1146</v>
      </c>
      <c r="C108" s="265">
        <v>2022</v>
      </c>
      <c r="D108" s="166" t="s">
        <v>419</v>
      </c>
      <c r="E108" s="166" t="s">
        <v>1669</v>
      </c>
      <c r="F108" s="170" t="s">
        <v>2220</v>
      </c>
      <c r="G108" s="324" t="s">
        <v>2334</v>
      </c>
      <c r="H108" s="265"/>
      <c r="I108" s="265">
        <v>67</v>
      </c>
      <c r="J108" s="170"/>
      <c r="K108" s="324">
        <f t="shared" si="2"/>
        <v>67</v>
      </c>
      <c r="L108" s="177" t="s">
        <v>1765</v>
      </c>
      <c r="M108" s="324">
        <f t="shared" si="3"/>
        <v>67</v>
      </c>
    </row>
    <row r="109" spans="1:13" ht="105">
      <c r="A109" s="323">
        <v>105</v>
      </c>
      <c r="B109" s="166" t="s">
        <v>1149</v>
      </c>
      <c r="C109" s="265">
        <v>2021</v>
      </c>
      <c r="D109" s="166" t="s">
        <v>419</v>
      </c>
      <c r="E109" s="166" t="s">
        <v>1669</v>
      </c>
      <c r="F109" s="170" t="s">
        <v>2220</v>
      </c>
      <c r="G109" s="324" t="s">
        <v>2334</v>
      </c>
      <c r="H109" s="265">
        <v>4</v>
      </c>
      <c r="I109" s="265"/>
      <c r="J109" s="170"/>
      <c r="K109" s="324">
        <f t="shared" si="2"/>
        <v>4</v>
      </c>
      <c r="L109" s="325" t="s">
        <v>1766</v>
      </c>
      <c r="M109" s="324">
        <f t="shared" si="3"/>
        <v>4</v>
      </c>
    </row>
    <row r="110" spans="1:13" ht="75">
      <c r="A110" s="323">
        <v>106</v>
      </c>
      <c r="B110" s="166" t="s">
        <v>1150</v>
      </c>
      <c r="C110" s="265">
        <v>2021</v>
      </c>
      <c r="D110" s="166" t="s">
        <v>419</v>
      </c>
      <c r="E110" s="166" t="s">
        <v>1669</v>
      </c>
      <c r="F110" s="170" t="s">
        <v>2220</v>
      </c>
      <c r="G110" s="324" t="s">
        <v>2334</v>
      </c>
      <c r="H110" s="265">
        <v>49</v>
      </c>
      <c r="I110" s="265"/>
      <c r="J110" s="170"/>
      <c r="K110" s="324">
        <f t="shared" si="2"/>
        <v>49</v>
      </c>
      <c r="L110" s="325" t="s">
        <v>1767</v>
      </c>
      <c r="M110" s="324">
        <f t="shared" si="3"/>
        <v>49</v>
      </c>
    </row>
    <row r="111" spans="1:13" ht="90">
      <c r="A111" s="323">
        <v>107</v>
      </c>
      <c r="B111" s="166" t="s">
        <v>1151</v>
      </c>
      <c r="C111" s="265">
        <v>2021</v>
      </c>
      <c r="D111" s="166" t="s">
        <v>419</v>
      </c>
      <c r="E111" s="166" t="s">
        <v>1667</v>
      </c>
      <c r="F111" s="170" t="s">
        <v>1667</v>
      </c>
      <c r="G111" s="324" t="s">
        <v>2334</v>
      </c>
      <c r="H111" s="265">
        <v>2</v>
      </c>
      <c r="I111" s="265"/>
      <c r="J111" s="170"/>
      <c r="K111" s="324">
        <f t="shared" si="2"/>
        <v>2</v>
      </c>
      <c r="L111" s="325" t="s">
        <v>1768</v>
      </c>
      <c r="M111" s="324">
        <f t="shared" si="3"/>
        <v>2</v>
      </c>
    </row>
    <row r="112" spans="1:13" ht="105">
      <c r="A112" s="323">
        <v>108</v>
      </c>
      <c r="B112" s="166" t="s">
        <v>2290</v>
      </c>
      <c r="C112" s="265">
        <v>2022</v>
      </c>
      <c r="D112" s="166" t="s">
        <v>421</v>
      </c>
      <c r="E112" s="166" t="s">
        <v>1667</v>
      </c>
      <c r="F112" s="170" t="s">
        <v>1667</v>
      </c>
      <c r="G112" s="324" t="s">
        <v>2334</v>
      </c>
      <c r="H112" s="265"/>
      <c r="I112" s="265"/>
      <c r="J112" s="170">
        <v>23</v>
      </c>
      <c r="K112" s="324">
        <f t="shared" si="2"/>
        <v>23</v>
      </c>
      <c r="L112" s="325" t="s">
        <v>1769</v>
      </c>
      <c r="M112" s="324">
        <f t="shared" si="3"/>
        <v>23</v>
      </c>
    </row>
    <row r="113" spans="1:13" ht="90">
      <c r="A113" s="323">
        <v>109</v>
      </c>
      <c r="B113" s="166" t="s">
        <v>1770</v>
      </c>
      <c r="C113" s="265">
        <v>2021</v>
      </c>
      <c r="D113" s="166" t="s">
        <v>421</v>
      </c>
      <c r="E113" s="166" t="s">
        <v>1669</v>
      </c>
      <c r="F113" s="170" t="s">
        <v>2220</v>
      </c>
      <c r="G113" s="324" t="s">
        <v>2334</v>
      </c>
      <c r="H113" s="265"/>
      <c r="I113" s="265">
        <v>51</v>
      </c>
      <c r="J113" s="170"/>
      <c r="K113" s="324">
        <f t="shared" si="2"/>
        <v>51</v>
      </c>
      <c r="L113" s="325" t="s">
        <v>1771</v>
      </c>
      <c r="M113" s="324">
        <f t="shared" si="3"/>
        <v>51</v>
      </c>
    </row>
    <row r="114" spans="1:13" ht="105">
      <c r="A114" s="323">
        <v>110</v>
      </c>
      <c r="B114" s="166" t="s">
        <v>1157</v>
      </c>
      <c r="C114" s="265">
        <v>2021</v>
      </c>
      <c r="D114" s="166" t="s">
        <v>421</v>
      </c>
      <c r="E114" s="166" t="s">
        <v>1714</v>
      </c>
      <c r="F114" s="327" t="s">
        <v>2233</v>
      </c>
      <c r="G114" s="324" t="s">
        <v>2334</v>
      </c>
      <c r="H114" s="265">
        <v>25</v>
      </c>
      <c r="I114" s="265"/>
      <c r="J114" s="170"/>
      <c r="K114" s="324">
        <f t="shared" si="2"/>
        <v>25</v>
      </c>
      <c r="L114" s="325" t="s">
        <v>1772</v>
      </c>
      <c r="M114" s="324">
        <f t="shared" si="3"/>
        <v>25</v>
      </c>
    </row>
    <row r="115" spans="1:13" ht="90">
      <c r="A115" s="323">
        <v>111</v>
      </c>
      <c r="B115" s="166" t="s">
        <v>1773</v>
      </c>
      <c r="C115" s="265">
        <v>2021</v>
      </c>
      <c r="D115" s="166" t="s">
        <v>421</v>
      </c>
      <c r="E115" s="166" t="s">
        <v>1669</v>
      </c>
      <c r="F115" s="170" t="s">
        <v>2220</v>
      </c>
      <c r="G115" s="324" t="s">
        <v>2334</v>
      </c>
      <c r="H115" s="265">
        <v>49</v>
      </c>
      <c r="I115" s="265"/>
      <c r="J115" s="170"/>
      <c r="K115" s="324">
        <f t="shared" si="2"/>
        <v>49</v>
      </c>
      <c r="L115" s="325" t="s">
        <v>2291</v>
      </c>
      <c r="M115" s="324">
        <f t="shared" si="3"/>
        <v>49</v>
      </c>
    </row>
    <row r="116" spans="1:13" ht="90">
      <c r="A116" s="323">
        <v>112</v>
      </c>
      <c r="B116" s="166" t="s">
        <v>2340</v>
      </c>
      <c r="C116" s="265">
        <v>2023</v>
      </c>
      <c r="D116" s="166" t="s">
        <v>1774</v>
      </c>
      <c r="E116" s="166" t="s">
        <v>1667</v>
      </c>
      <c r="F116" s="331" t="s">
        <v>1667</v>
      </c>
      <c r="G116" s="324" t="s">
        <v>2334</v>
      </c>
      <c r="H116" s="265"/>
      <c r="I116" s="265"/>
      <c r="J116" s="170">
        <v>1</v>
      </c>
      <c r="K116" s="324">
        <f t="shared" si="2"/>
        <v>1</v>
      </c>
      <c r="L116" s="174" t="s">
        <v>2341</v>
      </c>
      <c r="M116" s="324">
        <f t="shared" si="3"/>
        <v>1</v>
      </c>
    </row>
    <row r="117" spans="1:13" ht="90">
      <c r="A117" s="323">
        <v>113</v>
      </c>
      <c r="B117" s="166" t="s">
        <v>1160</v>
      </c>
      <c r="C117" s="265">
        <v>2023</v>
      </c>
      <c r="D117" s="166" t="s">
        <v>1774</v>
      </c>
      <c r="E117" s="166" t="s">
        <v>1714</v>
      </c>
      <c r="F117" s="327" t="s">
        <v>2284</v>
      </c>
      <c r="G117" s="324" t="s">
        <v>2334</v>
      </c>
      <c r="H117" s="265"/>
      <c r="I117" s="265"/>
      <c r="J117" s="170">
        <v>10</v>
      </c>
      <c r="K117" s="324">
        <f t="shared" si="2"/>
        <v>10</v>
      </c>
      <c r="L117" s="325" t="s">
        <v>1775</v>
      </c>
      <c r="M117" s="324">
        <f t="shared" si="3"/>
        <v>10</v>
      </c>
    </row>
    <row r="118" spans="1:13" ht="105">
      <c r="A118" s="323">
        <v>114</v>
      </c>
      <c r="B118" s="166" t="s">
        <v>2342</v>
      </c>
      <c r="C118" s="265">
        <v>2023</v>
      </c>
      <c r="D118" s="166" t="s">
        <v>1774</v>
      </c>
      <c r="E118" s="166" t="s">
        <v>1714</v>
      </c>
      <c r="F118" s="332" t="s">
        <v>2233</v>
      </c>
      <c r="G118" s="324" t="s">
        <v>2334</v>
      </c>
      <c r="H118" s="265"/>
      <c r="I118" s="265"/>
      <c r="J118" s="170">
        <v>2</v>
      </c>
      <c r="K118" s="324">
        <f t="shared" si="2"/>
        <v>2</v>
      </c>
      <c r="L118" s="177" t="s">
        <v>2343</v>
      </c>
      <c r="M118" s="324">
        <f t="shared" si="3"/>
        <v>2</v>
      </c>
    </row>
    <row r="119" spans="1:13" ht="75">
      <c r="A119" s="323">
        <v>115</v>
      </c>
      <c r="B119" s="166" t="s">
        <v>1163</v>
      </c>
      <c r="C119" s="265">
        <v>2023</v>
      </c>
      <c r="D119" s="166" t="s">
        <v>1774</v>
      </c>
      <c r="E119" s="166" t="s">
        <v>1714</v>
      </c>
      <c r="F119" s="327" t="s">
        <v>2233</v>
      </c>
      <c r="G119" s="324" t="s">
        <v>2334</v>
      </c>
      <c r="H119" s="265"/>
      <c r="I119" s="265"/>
      <c r="J119" s="170">
        <v>2</v>
      </c>
      <c r="K119" s="324">
        <f t="shared" si="2"/>
        <v>2</v>
      </c>
      <c r="L119" s="325" t="s">
        <v>1776</v>
      </c>
      <c r="M119" s="324">
        <f t="shared" si="3"/>
        <v>2</v>
      </c>
    </row>
    <row r="120" spans="1:13" ht="120">
      <c r="A120" s="323">
        <v>116</v>
      </c>
      <c r="B120" s="166" t="s">
        <v>1166</v>
      </c>
      <c r="C120" s="265">
        <v>2023</v>
      </c>
      <c r="D120" s="166" t="s">
        <v>1774</v>
      </c>
      <c r="E120" s="166" t="s">
        <v>1714</v>
      </c>
      <c r="F120" s="327" t="s">
        <v>2233</v>
      </c>
      <c r="G120" s="324" t="s">
        <v>2334</v>
      </c>
      <c r="H120" s="265"/>
      <c r="I120" s="265"/>
      <c r="J120" s="170">
        <v>2</v>
      </c>
      <c r="K120" s="324">
        <f t="shared" si="2"/>
        <v>2</v>
      </c>
      <c r="L120" s="177" t="s">
        <v>1777</v>
      </c>
      <c r="M120" s="324">
        <f t="shared" si="3"/>
        <v>2</v>
      </c>
    </row>
    <row r="121" spans="1:13" ht="120">
      <c r="A121" s="323">
        <v>117</v>
      </c>
      <c r="B121" s="166" t="s">
        <v>1169</v>
      </c>
      <c r="C121" s="265">
        <v>2022</v>
      </c>
      <c r="D121" s="166" t="s">
        <v>1774</v>
      </c>
      <c r="E121" s="166" t="s">
        <v>1667</v>
      </c>
      <c r="F121" s="170" t="s">
        <v>2220</v>
      </c>
      <c r="G121" s="324" t="s">
        <v>2334</v>
      </c>
      <c r="H121" s="265"/>
      <c r="I121" s="265"/>
      <c r="J121" s="170">
        <v>10</v>
      </c>
      <c r="K121" s="324">
        <f t="shared" si="2"/>
        <v>10</v>
      </c>
      <c r="L121" s="177" t="s">
        <v>1778</v>
      </c>
      <c r="M121" s="324">
        <f t="shared" si="3"/>
        <v>10</v>
      </c>
    </row>
    <row r="122" spans="1:13" ht="105">
      <c r="A122" s="323">
        <v>118</v>
      </c>
      <c r="B122" s="166" t="s">
        <v>1174</v>
      </c>
      <c r="C122" s="265">
        <v>2022</v>
      </c>
      <c r="D122" s="166" t="s">
        <v>1774</v>
      </c>
      <c r="E122" s="166" t="s">
        <v>1669</v>
      </c>
      <c r="F122" s="170" t="s">
        <v>2220</v>
      </c>
      <c r="G122" s="324" t="s">
        <v>2334</v>
      </c>
      <c r="H122" s="265"/>
      <c r="I122" s="265">
        <v>27</v>
      </c>
      <c r="J122" s="170"/>
      <c r="K122" s="324">
        <f t="shared" si="2"/>
        <v>27</v>
      </c>
      <c r="L122" s="177" t="s">
        <v>1779</v>
      </c>
      <c r="M122" s="324">
        <f t="shared" si="3"/>
        <v>27</v>
      </c>
    </row>
    <row r="123" spans="1:13" ht="105">
      <c r="A123" s="323">
        <v>119</v>
      </c>
      <c r="B123" s="166" t="s">
        <v>1780</v>
      </c>
      <c r="C123" s="265">
        <v>2021</v>
      </c>
      <c r="D123" s="166" t="s">
        <v>1774</v>
      </c>
      <c r="E123" s="166" t="s">
        <v>1669</v>
      </c>
      <c r="F123" s="170" t="s">
        <v>2220</v>
      </c>
      <c r="G123" s="324" t="s">
        <v>2334</v>
      </c>
      <c r="H123" s="265">
        <v>54</v>
      </c>
      <c r="I123" s="265"/>
      <c r="J123" s="170"/>
      <c r="K123" s="324">
        <f t="shared" si="2"/>
        <v>54</v>
      </c>
      <c r="L123" s="325" t="s">
        <v>2292</v>
      </c>
      <c r="M123" s="324">
        <f t="shared" si="3"/>
        <v>54</v>
      </c>
    </row>
    <row r="124" spans="1:13" ht="90">
      <c r="A124" s="323">
        <v>120</v>
      </c>
      <c r="B124" s="166" t="s">
        <v>1781</v>
      </c>
      <c r="C124" s="265">
        <v>2021</v>
      </c>
      <c r="D124" s="166" t="s">
        <v>1774</v>
      </c>
      <c r="E124" s="166" t="s">
        <v>1669</v>
      </c>
      <c r="F124" s="170" t="s">
        <v>2220</v>
      </c>
      <c r="G124" s="324" t="s">
        <v>2334</v>
      </c>
      <c r="H124" s="265">
        <v>52</v>
      </c>
      <c r="I124" s="265"/>
      <c r="J124" s="170"/>
      <c r="K124" s="324">
        <f t="shared" si="2"/>
        <v>52</v>
      </c>
      <c r="L124" s="325" t="s">
        <v>2293</v>
      </c>
      <c r="M124" s="324">
        <f t="shared" si="3"/>
        <v>52</v>
      </c>
    </row>
    <row r="125" spans="1:13" ht="120">
      <c r="A125" s="323">
        <v>121</v>
      </c>
      <c r="B125" s="166" t="s">
        <v>1782</v>
      </c>
      <c r="C125" s="265">
        <v>2021</v>
      </c>
      <c r="D125" s="166" t="s">
        <v>1774</v>
      </c>
      <c r="E125" s="166" t="s">
        <v>1669</v>
      </c>
      <c r="F125" s="170" t="s">
        <v>2231</v>
      </c>
      <c r="G125" s="324" t="s">
        <v>2334</v>
      </c>
      <c r="H125" s="265">
        <v>58</v>
      </c>
      <c r="I125" s="265"/>
      <c r="J125" s="170"/>
      <c r="K125" s="324">
        <f t="shared" si="2"/>
        <v>58</v>
      </c>
      <c r="L125" s="328" t="s">
        <v>2344</v>
      </c>
      <c r="M125" s="324">
        <f t="shared" si="3"/>
        <v>58</v>
      </c>
    </row>
    <row r="126" spans="1:13" ht="105">
      <c r="A126" s="323">
        <v>122</v>
      </c>
      <c r="B126" s="166" t="s">
        <v>2294</v>
      </c>
      <c r="C126" s="265">
        <v>2021</v>
      </c>
      <c r="D126" s="166" t="s">
        <v>427</v>
      </c>
      <c r="E126" s="166" t="s">
        <v>1669</v>
      </c>
      <c r="F126" s="170" t="s">
        <v>2231</v>
      </c>
      <c r="G126" s="324" t="s">
        <v>2334</v>
      </c>
      <c r="H126" s="265">
        <v>2</v>
      </c>
      <c r="I126" s="265"/>
      <c r="J126" s="170"/>
      <c r="K126" s="324">
        <f t="shared" si="2"/>
        <v>2</v>
      </c>
      <c r="L126" s="177" t="s">
        <v>1783</v>
      </c>
      <c r="M126" s="324">
        <f t="shared" si="3"/>
        <v>2</v>
      </c>
    </row>
    <row r="127" spans="1:13" ht="120">
      <c r="A127" s="323">
        <v>123</v>
      </c>
      <c r="B127" s="166" t="s">
        <v>2210</v>
      </c>
      <c r="C127" s="265">
        <v>2023</v>
      </c>
      <c r="D127" s="166" t="s">
        <v>429</v>
      </c>
      <c r="E127" s="166" t="s">
        <v>1669</v>
      </c>
      <c r="F127" s="170" t="s">
        <v>2282</v>
      </c>
      <c r="G127" s="324" t="s">
        <v>2334</v>
      </c>
      <c r="H127" s="265"/>
      <c r="I127" s="265"/>
      <c r="J127" s="170">
        <v>2</v>
      </c>
      <c r="K127" s="324">
        <f t="shared" si="2"/>
        <v>2</v>
      </c>
      <c r="L127" s="174" t="s">
        <v>2295</v>
      </c>
      <c r="M127" s="324">
        <f t="shared" si="3"/>
        <v>2</v>
      </c>
    </row>
    <row r="128" spans="1:13" ht="105">
      <c r="A128" s="323">
        <v>124</v>
      </c>
      <c r="B128" s="166" t="s">
        <v>2211</v>
      </c>
      <c r="C128" s="265">
        <v>2023</v>
      </c>
      <c r="D128" s="166" t="s">
        <v>429</v>
      </c>
      <c r="E128" s="166" t="s">
        <v>1669</v>
      </c>
      <c r="F128" s="170" t="s">
        <v>2227</v>
      </c>
      <c r="G128" s="324" t="s">
        <v>2334</v>
      </c>
      <c r="H128" s="265"/>
      <c r="I128" s="265"/>
      <c r="J128" s="170">
        <v>19</v>
      </c>
      <c r="K128" s="324">
        <f t="shared" si="2"/>
        <v>19</v>
      </c>
      <c r="L128" s="325" t="s">
        <v>2296</v>
      </c>
      <c r="M128" s="324">
        <f t="shared" si="3"/>
        <v>19</v>
      </c>
    </row>
    <row r="129" spans="1:15" ht="90">
      <c r="A129" s="323">
        <v>125</v>
      </c>
      <c r="B129" s="166" t="s">
        <v>2213</v>
      </c>
      <c r="C129" s="265">
        <v>2022</v>
      </c>
      <c r="D129" s="166" t="s">
        <v>429</v>
      </c>
      <c r="E129" s="166" t="s">
        <v>1714</v>
      </c>
      <c r="F129" s="170" t="s">
        <v>2284</v>
      </c>
      <c r="G129" s="324" t="s">
        <v>2334</v>
      </c>
      <c r="H129" s="265"/>
      <c r="I129" s="265">
        <v>19</v>
      </c>
      <c r="J129" s="170"/>
      <c r="K129" s="324">
        <f t="shared" si="2"/>
        <v>19</v>
      </c>
      <c r="L129" s="325" t="s">
        <v>2297</v>
      </c>
      <c r="M129" s="324">
        <f t="shared" si="3"/>
        <v>19</v>
      </c>
    </row>
    <row r="130" spans="1:15" ht="105">
      <c r="A130" s="323">
        <v>126</v>
      </c>
      <c r="B130" s="166" t="s">
        <v>2298</v>
      </c>
      <c r="C130" s="265">
        <v>2021</v>
      </c>
      <c r="D130" s="166" t="s">
        <v>429</v>
      </c>
      <c r="E130" s="166" t="s">
        <v>1667</v>
      </c>
      <c r="F130" s="170" t="s">
        <v>2227</v>
      </c>
      <c r="G130" s="324" t="s">
        <v>2334</v>
      </c>
      <c r="H130" s="265"/>
      <c r="I130" s="265">
        <v>3</v>
      </c>
      <c r="J130" s="170"/>
      <c r="K130" s="324">
        <f t="shared" si="2"/>
        <v>3</v>
      </c>
      <c r="L130" s="325" t="s">
        <v>1784</v>
      </c>
      <c r="M130" s="324">
        <f t="shared" si="3"/>
        <v>3</v>
      </c>
    </row>
    <row r="131" spans="1:15" ht="75">
      <c r="A131" s="323">
        <v>127</v>
      </c>
      <c r="B131" s="166" t="s">
        <v>1183</v>
      </c>
      <c r="C131" s="265">
        <v>2022</v>
      </c>
      <c r="D131" s="166" t="s">
        <v>431</v>
      </c>
      <c r="E131" s="166" t="s">
        <v>1714</v>
      </c>
      <c r="F131" s="327" t="s">
        <v>2233</v>
      </c>
      <c r="G131" s="324" t="s">
        <v>2334</v>
      </c>
      <c r="H131" s="265"/>
      <c r="I131" s="265">
        <v>4</v>
      </c>
      <c r="J131" s="170"/>
      <c r="K131" s="324">
        <f t="shared" si="2"/>
        <v>4</v>
      </c>
      <c r="L131" s="325" t="s">
        <v>2299</v>
      </c>
      <c r="M131" s="324">
        <f t="shared" si="3"/>
        <v>4</v>
      </c>
    </row>
    <row r="132" spans="1:15" ht="135">
      <c r="A132" s="323">
        <v>128</v>
      </c>
      <c r="B132" s="166" t="s">
        <v>2208</v>
      </c>
      <c r="C132" s="265">
        <v>2023</v>
      </c>
      <c r="D132" s="166" t="s">
        <v>431</v>
      </c>
      <c r="E132" s="166" t="s">
        <v>1714</v>
      </c>
      <c r="F132" s="327" t="s">
        <v>2233</v>
      </c>
      <c r="G132" s="324" t="s">
        <v>2334</v>
      </c>
      <c r="H132" s="265"/>
      <c r="I132" s="265"/>
      <c r="J132" s="170">
        <v>3</v>
      </c>
      <c r="K132" s="324">
        <f t="shared" si="2"/>
        <v>3</v>
      </c>
      <c r="L132" s="325" t="s">
        <v>2300</v>
      </c>
      <c r="M132" s="324">
        <f t="shared" si="3"/>
        <v>3</v>
      </c>
    </row>
    <row r="133" spans="1:15" ht="105">
      <c r="A133" s="323">
        <v>129</v>
      </c>
      <c r="B133" s="166" t="s">
        <v>1190</v>
      </c>
      <c r="C133" s="265">
        <v>2022</v>
      </c>
      <c r="D133" s="166" t="s">
        <v>1785</v>
      </c>
      <c r="E133" s="166" t="s">
        <v>1667</v>
      </c>
      <c r="F133" s="170" t="s">
        <v>1667</v>
      </c>
      <c r="G133" s="324" t="s">
        <v>2334</v>
      </c>
      <c r="H133" s="265"/>
      <c r="I133" s="265">
        <v>4</v>
      </c>
      <c r="J133" s="170"/>
      <c r="K133" s="324">
        <f t="shared" si="2"/>
        <v>4</v>
      </c>
      <c r="L133" s="325" t="s">
        <v>1786</v>
      </c>
      <c r="M133" s="324">
        <f t="shared" si="3"/>
        <v>4</v>
      </c>
    </row>
    <row r="134" spans="1:15" ht="120">
      <c r="A134" s="333">
        <v>130</v>
      </c>
      <c r="B134" s="334" t="s">
        <v>1192</v>
      </c>
      <c r="C134" s="335">
        <v>2021</v>
      </c>
      <c r="D134" s="334" t="s">
        <v>1785</v>
      </c>
      <c r="E134" s="334" t="s">
        <v>1669</v>
      </c>
      <c r="F134" s="336" t="s">
        <v>2231</v>
      </c>
      <c r="G134" s="337" t="s">
        <v>2334</v>
      </c>
      <c r="H134" s="335">
        <v>2</v>
      </c>
      <c r="I134" s="335"/>
      <c r="J134" s="336"/>
      <c r="K134" s="337">
        <f t="shared" ref="K134" si="4">SUM(H134:J134)</f>
        <v>2</v>
      </c>
      <c r="L134" s="338" t="s">
        <v>1787</v>
      </c>
      <c r="M134" s="337">
        <f>K134</f>
        <v>2</v>
      </c>
    </row>
    <row r="135" spans="1:15">
      <c r="A135" s="339"/>
      <c r="B135" s="340"/>
      <c r="C135" s="341"/>
      <c r="D135" s="341"/>
      <c r="E135" s="341"/>
      <c r="F135" s="341"/>
      <c r="G135" s="339"/>
      <c r="H135" s="339">
        <f>SUM(H5:H134)</f>
        <v>1150</v>
      </c>
      <c r="I135" s="339">
        <f>SUM(I5:I134)</f>
        <v>740</v>
      </c>
      <c r="J135" s="339">
        <f>SUM(J5:J134)</f>
        <v>384</v>
      </c>
      <c r="K135" s="339">
        <f>SUM(K5:K134)</f>
        <v>2274</v>
      </c>
      <c r="L135" s="339"/>
      <c r="M135" s="339">
        <f>SUM(M5:M134)</f>
        <v>2274</v>
      </c>
    </row>
    <row r="136" spans="1:15">
      <c r="A136" s="342"/>
      <c r="B136" s="343"/>
      <c r="C136" s="344"/>
      <c r="D136" s="344"/>
      <c r="E136" s="344"/>
      <c r="F136" s="344"/>
      <c r="G136" s="342"/>
      <c r="H136" s="342"/>
      <c r="I136" s="342"/>
      <c r="J136" s="342"/>
      <c r="K136" s="342"/>
      <c r="L136" s="342"/>
      <c r="M136" s="342"/>
    </row>
    <row r="137" spans="1:15">
      <c r="A137" s="342"/>
      <c r="B137" s="342"/>
      <c r="C137" s="342"/>
      <c r="D137" s="342"/>
      <c r="E137" s="342"/>
      <c r="F137" s="342"/>
      <c r="G137" s="342"/>
      <c r="H137" s="342"/>
      <c r="I137" s="342"/>
      <c r="J137" s="342"/>
      <c r="K137" s="342"/>
      <c r="L137" s="342"/>
      <c r="M137" s="342"/>
    </row>
    <row r="138" spans="1:15">
      <c r="A138" s="342"/>
      <c r="B138" s="342"/>
      <c r="C138" s="342"/>
      <c r="D138" s="342"/>
      <c r="E138" s="342"/>
      <c r="F138" s="342"/>
      <c r="G138" s="342"/>
      <c r="H138" s="342"/>
      <c r="I138" s="342"/>
      <c r="J138" s="342"/>
      <c r="K138" s="342"/>
      <c r="L138" s="342"/>
      <c r="M138" s="342"/>
    </row>
    <row r="139" spans="1:15">
      <c r="A139" s="342"/>
      <c r="B139" s="342"/>
      <c r="C139" s="342"/>
      <c r="D139" s="342"/>
      <c r="E139" s="342"/>
      <c r="F139" s="342"/>
      <c r="G139" s="342"/>
      <c r="H139" s="342"/>
      <c r="I139" s="342"/>
      <c r="J139" s="342"/>
      <c r="K139" s="342"/>
      <c r="L139" s="342"/>
      <c r="M139" s="342"/>
      <c r="N139" s="82"/>
      <c r="O139" s="82"/>
    </row>
    <row r="140" spans="1:15" ht="31.5">
      <c r="A140" s="342"/>
      <c r="B140" s="342"/>
      <c r="C140" s="342"/>
      <c r="D140" s="345" t="s">
        <v>2345</v>
      </c>
      <c r="E140" s="346" t="s">
        <v>2346</v>
      </c>
      <c r="F140" s="347" t="s">
        <v>2347</v>
      </c>
      <c r="G140" s="342"/>
      <c r="H140" s="342"/>
      <c r="I140" s="342"/>
      <c r="J140" s="342"/>
      <c r="K140" s="342"/>
      <c r="L140" s="342"/>
      <c r="M140" s="342"/>
      <c r="N140" s="82"/>
      <c r="O140" s="82"/>
    </row>
    <row r="141" spans="1:15">
      <c r="A141" s="342"/>
      <c r="B141" s="342"/>
      <c r="C141" s="342"/>
      <c r="D141" s="348" t="s">
        <v>2348</v>
      </c>
      <c r="E141" s="349">
        <f>COUNTIF($F$3:$F$134,"Q1")</f>
        <v>3</v>
      </c>
      <c r="F141" s="350">
        <f>SUMIF($F$3:$F$134,"Q1",$M$3:$M$134)</f>
        <v>35</v>
      </c>
      <c r="G141" s="342"/>
      <c r="H141" s="342"/>
      <c r="I141" s="342"/>
      <c r="J141" s="342"/>
      <c r="K141" s="342"/>
      <c r="L141" s="342"/>
      <c r="M141" s="342"/>
      <c r="N141" s="82"/>
      <c r="O141" s="82"/>
    </row>
    <row r="142" spans="1:15">
      <c r="A142" s="342"/>
      <c r="B142" s="342"/>
      <c r="C142" s="342"/>
      <c r="D142" s="348" t="s">
        <v>2349</v>
      </c>
      <c r="E142" s="349">
        <f>COUNTIF($F$3:$F$134,"Q2")</f>
        <v>7</v>
      </c>
      <c r="F142" s="350">
        <f>SUMIF($F$3:$F$134,"Q2",$M$3:$M$134)</f>
        <v>74</v>
      </c>
      <c r="G142" s="342"/>
      <c r="H142" s="342"/>
      <c r="I142" s="342"/>
      <c r="J142" s="342"/>
      <c r="K142" s="342"/>
      <c r="L142" s="342"/>
      <c r="M142" s="342"/>
      <c r="N142" s="82"/>
      <c r="O142" s="82"/>
    </row>
    <row r="143" spans="1:15">
      <c r="A143" s="342"/>
      <c r="B143" s="342"/>
      <c r="C143" s="342"/>
      <c r="D143" s="348" t="s">
        <v>2350</v>
      </c>
      <c r="E143" s="349">
        <f>COUNTIF($F$3:$F$134,"Q3")</f>
        <v>1</v>
      </c>
      <c r="F143" s="350">
        <f>SUMIF($F$3:$F$134,"Q3",$M$3:$M$134)</f>
        <v>4</v>
      </c>
      <c r="G143" s="342"/>
      <c r="H143" s="342"/>
      <c r="I143" s="342"/>
      <c r="J143" s="342"/>
      <c r="K143" s="342"/>
      <c r="L143" s="342"/>
      <c r="M143" s="342"/>
      <c r="N143" s="82"/>
      <c r="O143" s="82"/>
    </row>
    <row r="144" spans="1:15">
      <c r="A144" s="342"/>
      <c r="B144" s="342"/>
      <c r="C144" s="342"/>
      <c r="D144" s="348" t="s">
        <v>2351</v>
      </c>
      <c r="E144" s="349">
        <f>COUNTIF($F$3:$F$134,"Q4")</f>
        <v>2</v>
      </c>
      <c r="F144" s="350">
        <f>SUMIF($F$3:$F$134,"Q4",$M$3:$M$134)</f>
        <v>42</v>
      </c>
      <c r="G144" s="342"/>
      <c r="H144" s="342"/>
      <c r="I144" s="342"/>
      <c r="J144" s="342"/>
      <c r="K144" s="342"/>
      <c r="L144" s="342"/>
      <c r="M144" s="342"/>
      <c r="N144" s="82"/>
      <c r="O144" s="82"/>
    </row>
    <row r="145" spans="1:15">
      <c r="A145" s="342"/>
      <c r="B145" s="342"/>
      <c r="C145" s="342"/>
      <c r="D145" s="351" t="s">
        <v>2352</v>
      </c>
      <c r="E145" s="349">
        <f>COUNTIF($F$3:$F$134,"WoS")</f>
        <v>1</v>
      </c>
      <c r="F145" s="350">
        <f>SUMIF($F$3:$F$134,"WoS",$M$3:$M$134)</f>
        <v>75</v>
      </c>
      <c r="G145" s="342"/>
      <c r="H145" s="342"/>
      <c r="I145" s="342"/>
      <c r="J145" s="342"/>
      <c r="K145" s="342"/>
      <c r="L145" s="342"/>
      <c r="M145" s="342"/>
      <c r="N145" s="82"/>
      <c r="O145" s="82"/>
    </row>
    <row r="146" spans="1:15">
      <c r="A146" s="342"/>
      <c r="B146" s="342"/>
      <c r="C146" s="342"/>
      <c r="D146" s="348" t="s">
        <v>1667</v>
      </c>
      <c r="E146" s="349">
        <f>COUNTIF($F$3:$F$134,D146)</f>
        <v>24</v>
      </c>
      <c r="F146" s="350">
        <f>SUMIF($F$3:$F$134,D146,$M$3:$M$134)</f>
        <v>305</v>
      </c>
      <c r="G146" s="342"/>
      <c r="H146" s="342"/>
      <c r="I146" s="342"/>
      <c r="J146" s="342"/>
      <c r="K146" s="342"/>
      <c r="L146" s="342"/>
      <c r="M146" s="342"/>
      <c r="N146" s="82"/>
      <c r="O146" s="82"/>
    </row>
    <row r="147" spans="1:15">
      <c r="A147" s="342"/>
      <c r="B147" s="342"/>
      <c r="C147" s="342"/>
      <c r="D147" s="348" t="s">
        <v>2353</v>
      </c>
      <c r="E147" s="349">
        <f>COUNTIF($F$3:$F$134,"S1")</f>
        <v>0</v>
      </c>
      <c r="F147" s="350">
        <f>SUMIF($F$3:$F$134,"S1",$M$3:$M$134)</f>
        <v>0</v>
      </c>
      <c r="G147" s="342"/>
      <c r="H147" s="342"/>
      <c r="I147" s="342"/>
      <c r="J147" s="342"/>
      <c r="K147" s="342"/>
      <c r="L147" s="342"/>
      <c r="M147" s="342"/>
      <c r="N147" s="82"/>
      <c r="O147" s="82"/>
    </row>
    <row r="148" spans="1:15">
      <c r="A148" s="342"/>
      <c r="B148" s="342"/>
      <c r="C148" s="342"/>
      <c r="D148" s="348" t="s">
        <v>2354</v>
      </c>
      <c r="E148" s="349">
        <f>COUNTIF($F$3:$F$134,"S2")</f>
        <v>9</v>
      </c>
      <c r="F148" s="350">
        <f>SUMIF($F$3:$F$134,"S2",$M$3:$M$134)</f>
        <v>186</v>
      </c>
      <c r="G148" s="342">
        <f>SUM(F141:F146,F148)</f>
        <v>721</v>
      </c>
      <c r="H148" s="342">
        <f>G148/48/3</f>
        <v>5.0069444444444446</v>
      </c>
      <c r="I148" s="342"/>
      <c r="J148" s="342"/>
      <c r="K148" s="342"/>
      <c r="L148" s="342"/>
      <c r="M148" s="342"/>
    </row>
    <row r="149" spans="1:15">
      <c r="A149" s="342"/>
      <c r="B149" s="342"/>
      <c r="C149" s="342"/>
      <c r="D149" s="348" t="s">
        <v>2355</v>
      </c>
      <c r="E149" s="349">
        <f>COUNTIF($F$3:$F$134,"S3")</f>
        <v>4</v>
      </c>
      <c r="F149" s="350">
        <f>SUMIF($F$3:$F$134,"S3",$M$3:$M$134)</f>
        <v>89</v>
      </c>
      <c r="G149" s="342"/>
      <c r="H149" s="342"/>
      <c r="I149" s="342"/>
      <c r="J149" s="342"/>
      <c r="K149" s="342"/>
      <c r="L149" s="342"/>
      <c r="M149" s="342"/>
    </row>
    <row r="150" spans="1:15">
      <c r="A150" s="342"/>
      <c r="B150" s="342"/>
      <c r="C150" s="342"/>
      <c r="D150" s="348" t="s">
        <v>2356</v>
      </c>
      <c r="E150" s="349">
        <f>COUNTIF($F$3:$F$134,"S4")</f>
        <v>8</v>
      </c>
      <c r="F150" s="350">
        <f>SUMIF($F$3:$F$134,"S4",$M$3:$M$134)</f>
        <v>114</v>
      </c>
      <c r="G150" s="342"/>
      <c r="H150" s="342"/>
      <c r="I150" s="342"/>
      <c r="J150" s="342"/>
      <c r="K150" s="342"/>
      <c r="L150" s="342"/>
      <c r="M150" s="342"/>
    </row>
    <row r="151" spans="1:15">
      <c r="A151" s="342"/>
      <c r="B151" s="342"/>
      <c r="C151" s="342"/>
      <c r="D151" s="348" t="s">
        <v>2357</v>
      </c>
      <c r="E151" s="349">
        <f>COUNTIF($F$3:$F$134,"S5")</f>
        <v>69</v>
      </c>
      <c r="F151" s="350">
        <f>SUMIF($F$3:$F$134,"S5",$M$3:$M$134)</f>
        <v>1346</v>
      </c>
      <c r="G151" s="342"/>
      <c r="H151" s="342"/>
      <c r="I151" s="342"/>
      <c r="J151" s="342"/>
      <c r="K151" s="342"/>
      <c r="L151" s="342"/>
      <c r="M151" s="342"/>
    </row>
    <row r="152" spans="1:15">
      <c r="A152" s="342"/>
      <c r="B152" s="342"/>
      <c r="C152" s="342"/>
      <c r="D152" s="348" t="s">
        <v>2358</v>
      </c>
      <c r="E152" s="349">
        <f>COUNTIF($F$3:$F$134,"S6")</f>
        <v>2</v>
      </c>
      <c r="F152" s="350">
        <f>SUMIF($F$3:$F$134,"S6",$M$3:$M$134)</f>
        <v>4</v>
      </c>
      <c r="G152" s="342"/>
      <c r="H152" s="342"/>
      <c r="I152" s="342"/>
      <c r="J152" s="342"/>
      <c r="K152" s="342"/>
      <c r="L152" s="342"/>
      <c r="M152" s="342"/>
    </row>
    <row r="153" spans="1:15">
      <c r="A153" s="342"/>
      <c r="B153" s="342"/>
      <c r="C153" s="342"/>
      <c r="D153" s="347" t="s">
        <v>2359</v>
      </c>
      <c r="E153" s="352">
        <f>+SUM(E141:E152)</f>
        <v>130</v>
      </c>
      <c r="F153" s="352">
        <f>+SUM(F141:F152)</f>
        <v>2274</v>
      </c>
      <c r="G153" s="342">
        <f>F153/48/3</f>
        <v>15.791666666666666</v>
      </c>
      <c r="H153" s="342"/>
      <c r="I153" s="342"/>
      <c r="J153" s="342"/>
      <c r="K153" s="342"/>
      <c r="L153" s="342"/>
      <c r="M153" s="342"/>
    </row>
    <row r="154" spans="1:15">
      <c r="A154" s="342"/>
      <c r="B154" s="342"/>
      <c r="C154" s="342"/>
      <c r="D154" s="342"/>
      <c r="E154" s="342"/>
      <c r="F154" s="342"/>
      <c r="G154" s="342"/>
      <c r="H154" s="342"/>
      <c r="I154" s="342"/>
      <c r="J154" s="342"/>
      <c r="K154" s="342"/>
      <c r="L154" s="342"/>
      <c r="M154" s="342"/>
    </row>
    <row r="155" spans="1:15">
      <c r="A155" s="342"/>
      <c r="B155" s="342"/>
      <c r="C155" s="342"/>
      <c r="D155" s="342"/>
      <c r="E155" s="342"/>
      <c r="F155" s="342"/>
      <c r="G155" s="342"/>
      <c r="H155" s="342"/>
      <c r="I155" s="342"/>
      <c r="J155" s="342"/>
      <c r="K155" s="342"/>
      <c r="L155" s="342"/>
      <c r="M155" s="342"/>
    </row>
  </sheetData>
  <autoFilter ref="A3:M135" xr:uid="{90980DD8-7CC5-904E-B47D-4738E0DEC93F}">
    <filterColumn colId="7" showButton="0"/>
    <filterColumn colId="8" showButton="0"/>
    <filterColumn colId="9" showButton="0"/>
  </autoFilter>
  <mergeCells count="10">
    <mergeCell ref="L3:L4"/>
    <mergeCell ref="M3:M4"/>
    <mergeCell ref="A3:A4"/>
    <mergeCell ref="B3:B4"/>
    <mergeCell ref="C3:C4"/>
    <mergeCell ref="D3:D4"/>
    <mergeCell ref="E3:E4"/>
    <mergeCell ref="F3:F4"/>
    <mergeCell ref="G3:G4"/>
    <mergeCell ref="H3:K3"/>
  </mergeCells>
  <conditionalFormatting sqref="B6:B134">
    <cfRule type="duplicateValues" dxfId="0" priority="1"/>
  </conditionalFormatting>
  <dataValidations count="1">
    <dataValidation type="list" allowBlank="1" sqref="E5:E134" xr:uid="{235C3D06-1927-4E70-A0C0-82DB5CFA7E13}">
      <formula1>"Jurnal Internasional Bereputasi,Jurnal Internasional,Jurnal Nasional Terakreditasi"</formula1>
    </dataValidation>
  </dataValidations>
  <hyperlinks>
    <hyperlink ref="F19" r:id="rId1" display="Q2" xr:uid="{8BB658E4-4B5C-4221-8BC9-6F44AC7AECE2}"/>
    <hyperlink ref="F63" r:id="rId2" xr:uid="{AC2DB548-8A99-4AE6-8F37-81008A36123A}"/>
    <hyperlink ref="F81" r:id="rId3" xr:uid="{0EFF5C1A-E95C-45CD-BEFC-7E286110A260}"/>
    <hyperlink ref="F114" r:id="rId4" xr:uid="{319C45E2-E6E8-4361-996A-F93D6AD35972}"/>
    <hyperlink ref="F117" r:id="rId5" xr:uid="{D6787BB1-442A-4FA6-88BF-22ED17DEF8A1}"/>
    <hyperlink ref="F118" r:id="rId6" xr:uid="{2B4836FB-68DD-496D-A0D4-315A03F4B20D}"/>
    <hyperlink ref="F119" r:id="rId7" xr:uid="{81D8D224-E522-4D8E-A432-2401DC59E523}"/>
    <hyperlink ref="F120" r:id="rId8" xr:uid="{1A530C76-7CFA-4F6A-A370-7BBC4C1BBB90}"/>
    <hyperlink ref="F131" r:id="rId9" xr:uid="{6CA11598-097F-45C1-9722-A99F313C9C9C}"/>
    <hyperlink ref="F132" r:id="rId10" xr:uid="{2EEE017C-B230-44E8-B95A-969991FBB9BB}"/>
    <hyperlink ref="L5" r:id="rId11" xr:uid="{44E2EE65-6AE4-4007-B457-9C8076C4583E}"/>
    <hyperlink ref="L6" r:id="rId12" xr:uid="{8D99BEEE-147C-400A-AF76-41E8DF6972CF}"/>
    <hyperlink ref="L7" r:id="rId13" xr:uid="{B0CA454B-EDB8-40E3-8E23-801B009CB482}"/>
    <hyperlink ref="L8" r:id="rId14" xr:uid="{E89C708F-F980-4BB2-B4A6-AD5C00B2A0BC}"/>
    <hyperlink ref="L9" r:id="rId15" xr:uid="{614F2A7A-43B9-4ECB-BEFF-2877B9B673B6}"/>
    <hyperlink ref="L10" r:id="rId16" xr:uid="{A3FE9F81-0EA7-48B6-AFF3-2B3C338DF68B}"/>
    <hyperlink ref="L11" r:id="rId17" xr:uid="{9AF6D4D4-780B-441A-BAE9-7A9819058C0F}"/>
    <hyperlink ref="L12" r:id="rId18" xr:uid="{46D36AC3-B9EB-49DF-AD76-4ACA38E6E616}"/>
    <hyperlink ref="L13" r:id="rId19" xr:uid="{AC8DEC92-AFDA-46B0-97AB-3D29AB9E4DF7}"/>
    <hyperlink ref="L14" r:id="rId20" xr:uid="{468B86D4-59C9-40E9-994E-E202E8E14E7C}"/>
    <hyperlink ref="L15" r:id="rId21" xr:uid="{3080B705-3653-4913-80EC-A5D26C2DEA4B}"/>
    <hyperlink ref="L16" r:id="rId22" xr:uid="{48CB4F46-D533-4DA4-8C84-68A12D3F3E20}"/>
    <hyperlink ref="L17" r:id="rId23" xr:uid="{D0BE0E5E-4A97-4119-99FF-07695A1850F0}"/>
    <hyperlink ref="L18" r:id="rId24" xr:uid="{41E998C7-0C83-4C0E-8810-2A1D0963FD4B}"/>
    <hyperlink ref="L19" r:id="rId25" xr:uid="{383C1179-7145-4116-A570-8C3EC6807C65}"/>
    <hyperlink ref="L20" r:id="rId26" xr:uid="{D02444AA-7B36-481F-A5ED-384AD395B5AE}"/>
    <hyperlink ref="L21" r:id="rId27" xr:uid="{58CD29D9-917C-4480-8595-5CD299ECDA52}"/>
    <hyperlink ref="L22" r:id="rId28" xr:uid="{C857C810-D54F-4C83-ACE1-956514EB8324}"/>
    <hyperlink ref="L23" r:id="rId29" xr:uid="{DF0874A2-636C-4C80-837A-888FD5B70F5D}"/>
    <hyperlink ref="L24" r:id="rId30" xr:uid="{3C00AD26-26CE-405E-9730-5FDF85B4CDF6}"/>
    <hyperlink ref="L25" r:id="rId31" xr:uid="{BEEF885F-8379-4D5E-B10B-8F6447B37096}"/>
    <hyperlink ref="L26" r:id="rId32" xr:uid="{370D1962-AA09-4FE3-BEED-74B354D97F26}"/>
    <hyperlink ref="L28" r:id="rId33" xr:uid="{BFFFAE02-B310-4BC3-A7C6-10AD9877317D}"/>
    <hyperlink ref="L29" r:id="rId34" xr:uid="{CE92CB37-D1F6-4F8B-8BE7-DD8BAB6FE203}"/>
    <hyperlink ref="L30" r:id="rId35" xr:uid="{215DFDD1-FAE8-45E2-A573-533A0DA94B0F}"/>
    <hyperlink ref="L31" r:id="rId36" xr:uid="{311B4BE1-D7BA-46E4-9F05-735A7AA2CF56}"/>
    <hyperlink ref="L32" r:id="rId37" xr:uid="{3023E6A7-B3C3-499A-8B0B-0CE19773627F}"/>
    <hyperlink ref="L33" r:id="rId38" xr:uid="{EBFFE56E-6302-4A4D-A40A-94C23FB9C790}"/>
    <hyperlink ref="L34" r:id="rId39" xr:uid="{32F5CB49-999D-434D-8E7B-A5477F22D68A}"/>
    <hyperlink ref="L35" r:id="rId40" xr:uid="{8D8ED6DE-2233-4C67-82BA-F822AE3FA7FC}"/>
    <hyperlink ref="L36" r:id="rId41" xr:uid="{EF3A08ED-A7C2-47DE-A7B5-C4126EBEBDC1}"/>
    <hyperlink ref="L37" r:id="rId42" xr:uid="{08D12930-C278-401A-8D6E-9664BA198C0A}"/>
    <hyperlink ref="L38" r:id="rId43" xr:uid="{57E9A4E6-D63E-4678-9BF5-420645B456EC}"/>
    <hyperlink ref="L39" r:id="rId44" xr:uid="{DBAFFF3A-0FB3-47C0-8996-4E95AD64F8F6}"/>
    <hyperlink ref="L40" r:id="rId45" xr:uid="{7862A211-578D-4203-8FB7-603C89A8D83E}"/>
    <hyperlink ref="L41" r:id="rId46" xr:uid="{B0A96A4E-3C10-4410-937E-AEB8F0901175}"/>
    <hyperlink ref="L42" r:id="rId47" xr:uid="{BFB3513D-BAA2-450E-9934-C0121D103E31}"/>
    <hyperlink ref="L43" r:id="rId48" xr:uid="{5A2007EB-A7BC-4F4D-8BF4-203317C9D218}"/>
    <hyperlink ref="L44" r:id="rId49" xr:uid="{97284D73-E0BC-4830-8454-A1C7EA864DB2}"/>
    <hyperlink ref="L45" r:id="rId50" xr:uid="{67F47500-23BB-4159-9F03-765AD7E2A87A}"/>
    <hyperlink ref="L46" r:id="rId51" xr:uid="{549FC0BE-3DA8-4D83-9F36-BCE6D5A516E7}"/>
    <hyperlink ref="L47" r:id="rId52" xr:uid="{CDC822B3-2FD6-4CF5-A51B-93A0DE5A42FF}"/>
    <hyperlink ref="L48" r:id="rId53" xr:uid="{2181DCBF-09D5-4D14-89F9-822ECBD09C32}"/>
    <hyperlink ref="L49" r:id="rId54" xr:uid="{4D5C453B-3EA3-4F0B-B180-125F81D6D5F9}"/>
    <hyperlink ref="L50" r:id="rId55" xr:uid="{794E90AB-2436-4563-9505-06C87F775E4D}"/>
    <hyperlink ref="L51" r:id="rId56" xr:uid="{F59493F8-A14A-4593-804C-3A9C871DB8B5}"/>
    <hyperlink ref="L52" r:id="rId57" xr:uid="{78D321BA-C817-4702-8ACD-1C5EF06EFB61}"/>
    <hyperlink ref="L53" r:id="rId58" xr:uid="{897A8BB7-C64E-4F92-A90D-612DBDE2A66F}"/>
    <hyperlink ref="L54" r:id="rId59" xr:uid="{4B3D26FF-CD41-4ADF-B589-F58DBF4E56D4}"/>
    <hyperlink ref="L55" r:id="rId60" xr:uid="{7EEC6E59-153E-451F-8880-7FFE8C65992F}"/>
    <hyperlink ref="L56" r:id="rId61" xr:uid="{1F4151F0-4295-4550-B129-6FB3574BD722}"/>
    <hyperlink ref="L57" r:id="rId62" xr:uid="{CB8E1503-174E-49C1-A5ED-4655B0EC497C}"/>
    <hyperlink ref="L58" r:id="rId63" xr:uid="{27E11385-8CBE-4516-A3C8-7F4E88D034E0}"/>
    <hyperlink ref="L59" r:id="rId64" xr:uid="{00D36DC9-138D-4B42-8AB0-3D4DCA0F2540}"/>
    <hyperlink ref="L60" r:id="rId65" xr:uid="{68BF376D-2558-4D30-8448-4DF4C22CBC0A}"/>
    <hyperlink ref="L61" r:id="rId66" xr:uid="{75E19253-2A26-4E32-847C-9F3649CE184C}"/>
    <hyperlink ref="L62" r:id="rId67" xr:uid="{F3630A1C-E9B1-4D1E-A872-CFE45AC1AC77}"/>
    <hyperlink ref="L63" r:id="rId68" xr:uid="{6581273B-8F3F-4CAF-9151-96845C12152C}"/>
    <hyperlink ref="L64" r:id="rId69" xr:uid="{B6273DDD-CF10-4804-A705-0ACA4A3C0CD3}"/>
    <hyperlink ref="L65" r:id="rId70" xr:uid="{428F339D-8169-4EC4-B8DF-8D7754009DC4}"/>
    <hyperlink ref="L66" r:id="rId71" xr:uid="{A8533D36-6790-46F6-B025-98CB839607E8}"/>
    <hyperlink ref="L67" r:id="rId72" xr:uid="{79F5E777-D0EA-448E-AB6E-539BC7B7C6F2}"/>
    <hyperlink ref="L68" r:id="rId73" xr:uid="{0D8BBA00-C3D4-442B-B0B3-0C90B7872A14}"/>
    <hyperlink ref="L70" r:id="rId74" xr:uid="{2A2D0EA5-52A2-456B-BA0E-234FB06E2977}"/>
    <hyperlink ref="L71" r:id="rId75" xr:uid="{5FF40495-06D4-4D6B-A0C5-10AFF34ED085}"/>
    <hyperlink ref="L72" r:id="rId76" xr:uid="{9E5663BA-674F-4D30-BD50-13E6FA0C8946}"/>
    <hyperlink ref="L73" r:id="rId77" xr:uid="{3654C1DF-C8D7-468E-BBD8-7563BD8719F0}"/>
    <hyperlink ref="L74" r:id="rId78" xr:uid="{2E2118F6-DEA4-49BB-B76C-F6223206D7A3}"/>
    <hyperlink ref="L75" r:id="rId79" xr:uid="{CDE0652D-F440-4C56-87ED-A247D74E0E39}"/>
    <hyperlink ref="L76" r:id="rId80" xr:uid="{6D363B0D-729A-4795-BDC5-492FEAAC7871}"/>
    <hyperlink ref="L77" r:id="rId81" xr:uid="{D871F4A8-8C19-4B4C-928C-EF9CCB6EC940}"/>
    <hyperlink ref="L78" r:id="rId82" xr:uid="{B7F8F17C-DECE-4DBC-A738-9F6D8437D591}"/>
    <hyperlink ref="L79" r:id="rId83" xr:uid="{D7EC3631-D889-4CDE-A891-85A84C91AC55}"/>
    <hyperlink ref="L80" r:id="rId84" xr:uid="{8C0D6130-B21E-44F5-8BE9-7B42C358E0FD}"/>
    <hyperlink ref="L81" r:id="rId85" xr:uid="{F3416810-A9D6-4740-A6F7-F6D0F61E8D26}"/>
    <hyperlink ref="L82" r:id="rId86" xr:uid="{062C009C-912E-447C-B400-E4D0579874A3}"/>
    <hyperlink ref="L83" r:id="rId87" xr:uid="{259D01E2-8CF5-4485-9138-AC421E78141A}"/>
    <hyperlink ref="L84" r:id="rId88" xr:uid="{4E3DB821-87D1-4A83-BFBA-30C4FA2BE351}"/>
    <hyperlink ref="L85" r:id="rId89" xr:uid="{2AC2A149-7867-4A68-AE9C-4608AA36DB12}"/>
    <hyperlink ref="L86" r:id="rId90" xr:uid="{4C6E79E9-08BD-4785-8768-ECB7485EB09D}"/>
    <hyperlink ref="L87" r:id="rId91" xr:uid="{636C0030-EA03-4FCC-8A35-42CF0EF3D25E}"/>
    <hyperlink ref="L88" r:id="rId92" xr:uid="{F4B7308D-26CE-4436-8897-0BE73D69B625}"/>
    <hyperlink ref="L89" r:id="rId93" xr:uid="{8988AD97-06A5-4BD7-A1AE-C20382173170}"/>
    <hyperlink ref="L90" r:id="rId94" xr:uid="{48A9FFD8-6105-43F2-BB26-DD30E9AF14D5}"/>
    <hyperlink ref="L91" r:id="rId95" xr:uid="{A99616EA-64E2-4699-8385-4D24BECCF08A}"/>
    <hyperlink ref="L92" r:id="rId96" xr:uid="{09BC3BC8-372C-4F45-8A3D-B521CB3789A4}"/>
    <hyperlink ref="L93" r:id="rId97" xr:uid="{E0538409-EE18-4E9A-B7C3-CD6B7D11F7B7}"/>
    <hyperlink ref="L94" r:id="rId98" xr:uid="{1F489D86-815C-4EF4-892B-EB5172776AAB}"/>
    <hyperlink ref="L95" r:id="rId99" xr:uid="{C46E63F6-F7D2-43C0-97CC-2A8078E93339}"/>
    <hyperlink ref="L96" r:id="rId100" xr:uid="{0E2A1E0C-D23D-4067-A719-F1571B7D5090}"/>
    <hyperlink ref="L97" r:id="rId101" xr:uid="{BB8E99FB-5AB0-403F-B63D-75278FBCCF61}"/>
    <hyperlink ref="L98" r:id="rId102" xr:uid="{C3354B0A-2538-4C00-B898-97861852514E}"/>
    <hyperlink ref="L99" r:id="rId103" xr:uid="{CA1A3912-8F3B-4D5E-B552-F7D5BF21E6F1}"/>
    <hyperlink ref="L100" r:id="rId104" xr:uid="{396249E3-91F6-4FCB-BFDF-BC676EC5B25E}"/>
    <hyperlink ref="L101" r:id="rId105" xr:uid="{BA2DD570-D77D-4E8B-A604-85E9170712B1}"/>
    <hyperlink ref="L102" r:id="rId106" xr:uid="{CCC3E081-37CD-4896-8985-6F1B68D957BD}"/>
    <hyperlink ref="L103" r:id="rId107" xr:uid="{0EED8799-A4D4-4705-BDE5-6EDF3F7E71B2}"/>
    <hyperlink ref="L104" r:id="rId108" xr:uid="{C054D402-806A-42F5-9AD8-17C1E62C9C60}"/>
    <hyperlink ref="L105" r:id="rId109" xr:uid="{9EF43C0B-2FCD-4569-9A14-AF545150F258}"/>
    <hyperlink ref="L106" r:id="rId110" xr:uid="{8AF25AD7-BB4C-4AB3-9274-52DE06440C34}"/>
    <hyperlink ref="L107" r:id="rId111" xr:uid="{9161B9FE-6BCA-4D28-9D00-9FBFBFB1A56C}"/>
    <hyperlink ref="L108" r:id="rId112" xr:uid="{CD982C01-A5CE-4B5A-A090-7F02A5EAB5A1}"/>
    <hyperlink ref="L109" r:id="rId113" xr:uid="{05448DC6-3EC0-43B4-8972-6FE004C7C7DA}"/>
    <hyperlink ref="L110" r:id="rId114" xr:uid="{7EADC14D-D039-4ADB-9B08-9D9DD6DA56EC}"/>
    <hyperlink ref="L111" r:id="rId115" xr:uid="{FFFED686-0A51-4D63-B326-1CF5D1B9DBF6}"/>
    <hyperlink ref="L112" r:id="rId116" xr:uid="{B2991B2B-F714-44EE-B8BC-19FF04E301BF}"/>
    <hyperlink ref="L113" r:id="rId117" xr:uid="{C7C7B551-9814-44A3-BC85-3F2B2FBF65CD}"/>
    <hyperlink ref="L114" r:id="rId118" xr:uid="{8C959F22-2F6F-4F2F-843D-EA0D1ECA8840}"/>
    <hyperlink ref="L115" r:id="rId119" xr:uid="{B84EA80D-2E33-4077-B72C-866DDD0DFF2E}"/>
    <hyperlink ref="L116" r:id="rId120" xr:uid="{6E9EDD86-E423-4C3B-AA53-053F56977EF9}"/>
    <hyperlink ref="L117" r:id="rId121" xr:uid="{A846ACE7-932A-4C8B-9A2E-4D7FFD081883}"/>
    <hyperlink ref="L118" r:id="rId122" xr:uid="{7B9B61FB-DE51-4B3C-AD3F-92A1CF76B4C6}"/>
    <hyperlink ref="L119" r:id="rId123" xr:uid="{50B2514B-D1FF-4382-8E3D-6FFE79B329BD}"/>
    <hyperlink ref="L120" r:id="rId124" xr:uid="{1A78A11D-333E-463F-9C72-9C8FE96916A1}"/>
    <hyperlink ref="L121" r:id="rId125" xr:uid="{CADDA762-A63C-471D-8525-0E763CCB2E62}"/>
    <hyperlink ref="L122" r:id="rId126" xr:uid="{6B457FE4-66C2-4312-ADC0-D13D4766EE9C}"/>
    <hyperlink ref="L123" r:id="rId127" xr:uid="{65509371-BC7C-409A-A596-F38A68C1D706}"/>
    <hyperlink ref="L124" r:id="rId128" xr:uid="{1B4BC400-AAD6-42CC-903D-521D817598E6}"/>
    <hyperlink ref="L126" r:id="rId129" xr:uid="{3D74D3B7-69A3-4B28-81AE-BE4228192804}"/>
    <hyperlink ref="L127" r:id="rId130" xr:uid="{555BF021-50FA-4C36-887A-411598A789E3}"/>
    <hyperlink ref="L128" r:id="rId131" xr:uid="{F4E6C7B9-573F-4627-AA15-B78B9BCF60C9}"/>
    <hyperlink ref="L129" r:id="rId132" xr:uid="{602C1AA0-4E53-45FA-9690-3ADC1BA547FB}"/>
    <hyperlink ref="L130" r:id="rId133" xr:uid="{D36F6924-8FBA-499B-A377-083191FC40D4}"/>
    <hyperlink ref="L131" r:id="rId134" xr:uid="{59D09BE8-5831-4197-9347-67DB022D9D0A}"/>
    <hyperlink ref="L132" r:id="rId135" xr:uid="{C934A05D-A282-4ADF-A08B-49457534DF97}"/>
    <hyperlink ref="L133" r:id="rId136" xr:uid="{F56C3EB2-A056-454A-975E-3639DB15F3A7}"/>
    <hyperlink ref="L134" r:id="rId137" xr:uid="{AC782D41-BF20-4818-B5F6-9D20CD9FCB49}"/>
    <hyperlink ref="L27" r:id="rId138" xr:uid="{0F3F69B9-D5F4-4F3F-85F9-36DEB791430B}"/>
    <hyperlink ref="L125" r:id="rId139" location=":~:text=This%20study%20indicates%20that%20audit,losses%20do%20have%20an%20influence" xr:uid="{8A49C03A-E113-4946-93CB-0A7DC9C3D514}"/>
    <hyperlink ref="L69" r:id="rId140" xr:uid="{B6E16363-C377-4A54-969B-E39D12ECAFF9}"/>
  </hyperlinks>
  <pageMargins left="0.7" right="0.7" top="0.75" bottom="0.75" header="0.3" footer="0.3"/>
  <drawing r:id="rId1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zoomScale="130" zoomScaleNormal="130" workbookViewId="0">
      <selection activeCell="E6" sqref="E6"/>
    </sheetView>
  </sheetViews>
  <sheetFormatPr defaultColWidth="11.125" defaultRowHeight="15.75"/>
  <cols>
    <col min="1" max="1" width="5.375" style="42" customWidth="1"/>
    <col min="2" max="2" width="47.625" style="42" customWidth="1"/>
    <col min="3" max="3" width="13.625" style="42" customWidth="1"/>
    <col min="4" max="4" width="11.875" style="42" customWidth="1"/>
    <col min="5" max="5" width="15" style="52" bestFit="1" customWidth="1"/>
    <col min="6" max="6" width="12.75" style="52" customWidth="1"/>
    <col min="7" max="7" width="13.25" style="52" customWidth="1"/>
    <col min="8" max="8" width="12.125" style="42" customWidth="1"/>
    <col min="9" max="26" width="10.625" style="42" customWidth="1"/>
    <col min="27" max="16384" width="11.125" style="42"/>
  </cols>
  <sheetData>
    <row r="1" spans="1:7">
      <c r="A1" s="51" t="s">
        <v>18</v>
      </c>
    </row>
    <row r="3" spans="1:7">
      <c r="A3" s="405" t="s">
        <v>19</v>
      </c>
      <c r="B3" s="405" t="s">
        <v>20</v>
      </c>
      <c r="C3" s="405" t="s">
        <v>2307</v>
      </c>
      <c r="D3" s="405" t="s">
        <v>21</v>
      </c>
      <c r="E3" s="408" t="s">
        <v>22</v>
      </c>
      <c r="F3" s="402" t="s">
        <v>2306</v>
      </c>
      <c r="G3" s="399" t="s">
        <v>2305</v>
      </c>
    </row>
    <row r="4" spans="1:7">
      <c r="A4" s="406"/>
      <c r="B4" s="406"/>
      <c r="C4" s="406"/>
      <c r="D4" s="406"/>
      <c r="E4" s="409"/>
      <c r="F4" s="403"/>
      <c r="G4" s="400"/>
    </row>
    <row r="5" spans="1:7">
      <c r="A5" s="407"/>
      <c r="B5" s="407"/>
      <c r="C5" s="407"/>
      <c r="D5" s="407"/>
      <c r="E5" s="410"/>
      <c r="F5" s="404"/>
      <c r="G5" s="401"/>
    </row>
    <row r="6" spans="1:7">
      <c r="A6" s="119">
        <v>0</v>
      </c>
      <c r="B6" s="119">
        <v>1</v>
      </c>
      <c r="C6" s="119">
        <v>2</v>
      </c>
      <c r="D6" s="119">
        <v>3</v>
      </c>
      <c r="E6" s="119">
        <v>4</v>
      </c>
      <c r="F6" s="119">
        <v>5</v>
      </c>
      <c r="G6" s="120">
        <v>6</v>
      </c>
    </row>
    <row r="7" spans="1:7">
      <c r="A7" s="121">
        <v>1</v>
      </c>
      <c r="B7" s="122" t="s">
        <v>329</v>
      </c>
      <c r="C7" s="121" t="s">
        <v>330</v>
      </c>
      <c r="D7" s="121" t="s">
        <v>331</v>
      </c>
      <c r="E7" s="75" t="s">
        <v>332</v>
      </c>
      <c r="F7" s="121" t="s">
        <v>333</v>
      </c>
      <c r="G7" s="75" t="s">
        <v>334</v>
      </c>
    </row>
    <row r="8" spans="1:7">
      <c r="A8" s="121">
        <v>2</v>
      </c>
      <c r="B8" s="123" t="s">
        <v>335</v>
      </c>
      <c r="C8" s="121" t="s">
        <v>330</v>
      </c>
      <c r="D8" s="121" t="s">
        <v>336</v>
      </c>
      <c r="E8" s="77" t="s">
        <v>337</v>
      </c>
      <c r="F8" s="121" t="s">
        <v>333</v>
      </c>
      <c r="G8" s="75" t="s">
        <v>334</v>
      </c>
    </row>
    <row r="9" spans="1:7">
      <c r="A9" s="121">
        <v>3</v>
      </c>
      <c r="B9" s="123" t="s">
        <v>338</v>
      </c>
      <c r="C9" s="121" t="s">
        <v>330</v>
      </c>
      <c r="D9" s="121" t="s">
        <v>339</v>
      </c>
      <c r="E9" s="77" t="s">
        <v>340</v>
      </c>
      <c r="F9" s="121" t="s">
        <v>333</v>
      </c>
      <c r="G9" s="75" t="s">
        <v>334</v>
      </c>
    </row>
    <row r="10" spans="1:7">
      <c r="A10" s="121">
        <v>4</v>
      </c>
      <c r="B10" s="123" t="s">
        <v>341</v>
      </c>
      <c r="C10" s="121" t="s">
        <v>330</v>
      </c>
      <c r="D10" s="121" t="s">
        <v>342</v>
      </c>
      <c r="E10" s="77" t="s">
        <v>340</v>
      </c>
      <c r="F10" s="121" t="s">
        <v>333</v>
      </c>
      <c r="G10" s="75" t="s">
        <v>334</v>
      </c>
    </row>
    <row r="11" spans="1:7">
      <c r="A11" s="121">
        <v>5</v>
      </c>
      <c r="B11" s="123" t="s">
        <v>343</v>
      </c>
      <c r="C11" s="121" t="s">
        <v>330</v>
      </c>
      <c r="D11" s="121" t="s">
        <v>344</v>
      </c>
      <c r="E11" s="77" t="s">
        <v>337</v>
      </c>
      <c r="F11" s="121" t="s">
        <v>333</v>
      </c>
      <c r="G11" s="75" t="s">
        <v>334</v>
      </c>
    </row>
    <row r="12" spans="1:7">
      <c r="A12" s="121">
        <v>6</v>
      </c>
      <c r="B12" s="123" t="s">
        <v>345</v>
      </c>
      <c r="C12" s="124" t="s">
        <v>330</v>
      </c>
      <c r="D12" s="124" t="s">
        <v>346</v>
      </c>
      <c r="E12" s="125" t="s">
        <v>332</v>
      </c>
      <c r="F12" s="121" t="s">
        <v>333</v>
      </c>
      <c r="G12" s="126" t="s">
        <v>334</v>
      </c>
    </row>
    <row r="13" spans="1:7">
      <c r="A13" s="121">
        <v>7</v>
      </c>
      <c r="B13" s="123" t="s">
        <v>347</v>
      </c>
      <c r="C13" s="124" t="s">
        <v>330</v>
      </c>
      <c r="D13" s="124" t="s">
        <v>348</v>
      </c>
      <c r="E13" s="127" t="s">
        <v>337</v>
      </c>
      <c r="F13" s="121" t="s">
        <v>333</v>
      </c>
      <c r="G13" s="126" t="s">
        <v>334</v>
      </c>
    </row>
    <row r="14" spans="1:7">
      <c r="A14" s="121">
        <v>8</v>
      </c>
      <c r="B14" s="123" t="s">
        <v>349</v>
      </c>
      <c r="C14" s="124" t="s">
        <v>330</v>
      </c>
      <c r="D14" s="124" t="s">
        <v>350</v>
      </c>
      <c r="E14" s="127" t="s">
        <v>340</v>
      </c>
      <c r="F14" s="121" t="s">
        <v>333</v>
      </c>
      <c r="G14" s="126" t="s">
        <v>334</v>
      </c>
    </row>
    <row r="15" spans="1:7">
      <c r="A15" s="121">
        <v>9</v>
      </c>
      <c r="B15" s="123" t="s">
        <v>351</v>
      </c>
      <c r="C15" s="124" t="s">
        <v>330</v>
      </c>
      <c r="D15" s="124" t="s">
        <v>352</v>
      </c>
      <c r="E15" s="127" t="s">
        <v>337</v>
      </c>
      <c r="F15" s="121" t="s">
        <v>333</v>
      </c>
      <c r="G15" s="126" t="s">
        <v>334</v>
      </c>
    </row>
    <row r="16" spans="1:7">
      <c r="A16" s="121">
        <v>10</v>
      </c>
      <c r="B16" s="123" t="s">
        <v>353</v>
      </c>
      <c r="C16" s="124" t="s">
        <v>330</v>
      </c>
      <c r="D16" s="124" t="s">
        <v>354</v>
      </c>
      <c r="E16" s="127" t="s">
        <v>340</v>
      </c>
      <c r="F16" s="121" t="s">
        <v>333</v>
      </c>
      <c r="G16" s="126" t="s">
        <v>334</v>
      </c>
    </row>
    <row r="17" spans="1:7">
      <c r="A17" s="121">
        <v>11</v>
      </c>
      <c r="B17" s="123" t="s">
        <v>355</v>
      </c>
      <c r="C17" s="124" t="s">
        <v>330</v>
      </c>
      <c r="D17" s="124" t="s">
        <v>356</v>
      </c>
      <c r="E17" s="127" t="s">
        <v>337</v>
      </c>
      <c r="F17" s="121" t="s">
        <v>333</v>
      </c>
      <c r="G17" s="126" t="s">
        <v>334</v>
      </c>
    </row>
    <row r="18" spans="1:7">
      <c r="A18" s="121">
        <v>12</v>
      </c>
      <c r="B18" s="123" t="s">
        <v>357</v>
      </c>
      <c r="C18" s="124" t="s">
        <v>330</v>
      </c>
      <c r="D18" s="124" t="s">
        <v>358</v>
      </c>
      <c r="E18" s="127" t="s">
        <v>337</v>
      </c>
      <c r="F18" s="121" t="s">
        <v>333</v>
      </c>
      <c r="G18" s="126" t="s">
        <v>334</v>
      </c>
    </row>
    <row r="19" spans="1:7">
      <c r="A19" s="121">
        <v>13</v>
      </c>
      <c r="B19" s="123" t="s">
        <v>359</v>
      </c>
      <c r="C19" s="124" t="s">
        <v>330</v>
      </c>
      <c r="D19" s="124" t="s">
        <v>360</v>
      </c>
      <c r="E19" s="127" t="s">
        <v>337</v>
      </c>
      <c r="F19" s="121" t="s">
        <v>333</v>
      </c>
      <c r="G19" s="126" t="s">
        <v>334</v>
      </c>
    </row>
    <row r="20" spans="1:7">
      <c r="A20" s="121">
        <v>14</v>
      </c>
      <c r="B20" s="123" t="s">
        <v>361</v>
      </c>
      <c r="C20" s="124" t="s">
        <v>330</v>
      </c>
      <c r="D20" s="124" t="s">
        <v>362</v>
      </c>
      <c r="E20" s="127" t="s">
        <v>337</v>
      </c>
      <c r="F20" s="121" t="s">
        <v>333</v>
      </c>
      <c r="G20" s="126" t="s">
        <v>334</v>
      </c>
    </row>
    <row r="21" spans="1:7">
      <c r="A21" s="121">
        <v>15</v>
      </c>
      <c r="B21" s="123" t="s">
        <v>363</v>
      </c>
      <c r="C21" s="124" t="s">
        <v>330</v>
      </c>
      <c r="D21" s="124" t="s">
        <v>364</v>
      </c>
      <c r="E21" s="127" t="s">
        <v>337</v>
      </c>
      <c r="F21" s="121" t="s">
        <v>333</v>
      </c>
      <c r="G21" s="126" t="s">
        <v>334</v>
      </c>
    </row>
    <row r="22" spans="1:7">
      <c r="A22" s="121">
        <v>16</v>
      </c>
      <c r="B22" s="123" t="s">
        <v>365</v>
      </c>
      <c r="C22" s="124" t="s">
        <v>330</v>
      </c>
      <c r="D22" s="124" t="s">
        <v>366</v>
      </c>
      <c r="E22" s="127" t="s">
        <v>337</v>
      </c>
      <c r="F22" s="121" t="s">
        <v>333</v>
      </c>
      <c r="G22" s="126" t="s">
        <v>334</v>
      </c>
    </row>
    <row r="23" spans="1:7">
      <c r="A23" s="121">
        <v>17</v>
      </c>
      <c r="B23" s="123" t="s">
        <v>367</v>
      </c>
      <c r="C23" s="124" t="s">
        <v>330</v>
      </c>
      <c r="D23" s="124" t="s">
        <v>368</v>
      </c>
      <c r="E23" s="127" t="s">
        <v>340</v>
      </c>
      <c r="F23" s="121" t="s">
        <v>333</v>
      </c>
      <c r="G23" s="126" t="s">
        <v>334</v>
      </c>
    </row>
    <row r="24" spans="1:7">
      <c r="A24" s="121">
        <v>18</v>
      </c>
      <c r="B24" s="123" t="s">
        <v>369</v>
      </c>
      <c r="C24" s="124" t="s">
        <v>330</v>
      </c>
      <c r="D24" s="124" t="s">
        <v>370</v>
      </c>
      <c r="E24" s="127" t="s">
        <v>337</v>
      </c>
      <c r="F24" s="121" t="s">
        <v>333</v>
      </c>
      <c r="G24" s="126" t="s">
        <v>334</v>
      </c>
    </row>
    <row r="25" spans="1:7">
      <c r="A25" s="121">
        <v>19</v>
      </c>
      <c r="B25" s="123" t="s">
        <v>371</v>
      </c>
      <c r="C25" s="124" t="s">
        <v>330</v>
      </c>
      <c r="D25" s="124" t="s">
        <v>372</v>
      </c>
      <c r="E25" s="127" t="s">
        <v>340</v>
      </c>
      <c r="F25" s="121" t="s">
        <v>333</v>
      </c>
      <c r="G25" s="126" t="s">
        <v>334</v>
      </c>
    </row>
    <row r="26" spans="1:7">
      <c r="A26" s="121">
        <v>20</v>
      </c>
      <c r="B26" s="122" t="s">
        <v>373</v>
      </c>
      <c r="C26" s="124" t="s">
        <v>330</v>
      </c>
      <c r="D26" s="124" t="s">
        <v>374</v>
      </c>
      <c r="E26" s="127" t="s">
        <v>340</v>
      </c>
      <c r="F26" s="121" t="s">
        <v>333</v>
      </c>
      <c r="G26" s="124" t="s">
        <v>334</v>
      </c>
    </row>
    <row r="27" spans="1:7">
      <c r="A27" s="121">
        <v>21</v>
      </c>
      <c r="B27" s="122" t="s">
        <v>375</v>
      </c>
      <c r="C27" s="124" t="s">
        <v>330</v>
      </c>
      <c r="D27" s="124" t="s">
        <v>376</v>
      </c>
      <c r="E27" s="127" t="s">
        <v>340</v>
      </c>
      <c r="F27" s="121" t="s">
        <v>333</v>
      </c>
      <c r="G27" s="124" t="s">
        <v>334</v>
      </c>
    </row>
    <row r="28" spans="1:7">
      <c r="A28" s="121">
        <v>22</v>
      </c>
      <c r="B28" s="122" t="s">
        <v>377</v>
      </c>
      <c r="C28" s="124" t="s">
        <v>330</v>
      </c>
      <c r="D28" s="124" t="s">
        <v>378</v>
      </c>
      <c r="E28" s="127" t="s">
        <v>337</v>
      </c>
      <c r="F28" s="121" t="s">
        <v>333</v>
      </c>
      <c r="G28" s="124" t="s">
        <v>334</v>
      </c>
    </row>
    <row r="29" spans="1:7">
      <c r="A29" s="121">
        <v>23</v>
      </c>
      <c r="B29" s="122" t="s">
        <v>379</v>
      </c>
      <c r="C29" s="124" t="s">
        <v>330</v>
      </c>
      <c r="D29" s="124" t="s">
        <v>380</v>
      </c>
      <c r="E29" s="125" t="s">
        <v>332</v>
      </c>
      <c r="F29" s="121" t="s">
        <v>333</v>
      </c>
      <c r="G29" s="124" t="s">
        <v>334</v>
      </c>
    </row>
    <row r="30" spans="1:7">
      <c r="A30" s="121">
        <v>24</v>
      </c>
      <c r="B30" s="122" t="s">
        <v>381</v>
      </c>
      <c r="C30" s="124" t="s">
        <v>330</v>
      </c>
      <c r="D30" s="124" t="s">
        <v>382</v>
      </c>
      <c r="E30" s="127" t="s">
        <v>340</v>
      </c>
      <c r="F30" s="121" t="s">
        <v>333</v>
      </c>
      <c r="G30" s="124" t="s">
        <v>334</v>
      </c>
    </row>
    <row r="31" spans="1:7">
      <c r="A31" s="121">
        <v>25</v>
      </c>
      <c r="B31" s="122" t="s">
        <v>383</v>
      </c>
      <c r="C31" s="124" t="s">
        <v>330</v>
      </c>
      <c r="D31" s="124" t="s">
        <v>384</v>
      </c>
      <c r="E31" s="127" t="s">
        <v>340</v>
      </c>
      <c r="F31" s="121" t="s">
        <v>333</v>
      </c>
      <c r="G31" s="124" t="s">
        <v>334</v>
      </c>
    </row>
    <row r="32" spans="1:7">
      <c r="A32" s="121">
        <v>26</v>
      </c>
      <c r="B32" s="122" t="s">
        <v>385</v>
      </c>
      <c r="C32" s="124" t="s">
        <v>330</v>
      </c>
      <c r="D32" s="124" t="s">
        <v>386</v>
      </c>
      <c r="E32" s="125" t="s">
        <v>387</v>
      </c>
      <c r="F32" s="121" t="s">
        <v>333</v>
      </c>
      <c r="G32" s="124" t="s">
        <v>334</v>
      </c>
    </row>
    <row r="33" spans="1:7">
      <c r="A33" s="121">
        <v>27</v>
      </c>
      <c r="B33" s="122" t="s">
        <v>388</v>
      </c>
      <c r="C33" s="124" t="s">
        <v>330</v>
      </c>
      <c r="D33" s="124" t="s">
        <v>389</v>
      </c>
      <c r="E33" s="127" t="s">
        <v>340</v>
      </c>
      <c r="F33" s="121" t="s">
        <v>333</v>
      </c>
      <c r="G33" s="124" t="s">
        <v>334</v>
      </c>
    </row>
    <row r="34" spans="1:7">
      <c r="A34" s="121">
        <v>28</v>
      </c>
      <c r="B34" s="122" t="s">
        <v>390</v>
      </c>
      <c r="C34" s="124" t="s">
        <v>330</v>
      </c>
      <c r="D34" s="124" t="s">
        <v>391</v>
      </c>
      <c r="E34" s="127" t="s">
        <v>340</v>
      </c>
      <c r="F34" s="121" t="s">
        <v>333</v>
      </c>
      <c r="G34" s="124" t="s">
        <v>334</v>
      </c>
    </row>
    <row r="35" spans="1:7">
      <c r="A35" s="121">
        <v>29</v>
      </c>
      <c r="B35" s="129" t="s">
        <v>392</v>
      </c>
      <c r="C35" s="128" t="s">
        <v>330</v>
      </c>
      <c r="D35" s="128" t="s">
        <v>393</v>
      </c>
      <c r="E35" s="127" t="s">
        <v>340</v>
      </c>
      <c r="F35" s="121" t="s">
        <v>333</v>
      </c>
      <c r="G35" s="128" t="s">
        <v>334</v>
      </c>
    </row>
    <row r="36" spans="1:7">
      <c r="A36" s="121">
        <v>30</v>
      </c>
      <c r="B36" s="122" t="s">
        <v>394</v>
      </c>
      <c r="C36" s="124" t="s">
        <v>330</v>
      </c>
      <c r="D36" s="124" t="s">
        <v>395</v>
      </c>
      <c r="E36" s="127" t="s">
        <v>337</v>
      </c>
      <c r="F36" s="121" t="s">
        <v>333</v>
      </c>
      <c r="G36" s="124" t="s">
        <v>334</v>
      </c>
    </row>
    <row r="37" spans="1:7">
      <c r="A37" s="121">
        <v>31</v>
      </c>
      <c r="B37" s="122" t="s">
        <v>396</v>
      </c>
      <c r="C37" s="124" t="s">
        <v>330</v>
      </c>
      <c r="D37" s="124" t="s">
        <v>397</v>
      </c>
      <c r="E37" s="127" t="s">
        <v>337</v>
      </c>
      <c r="F37" s="121" t="s">
        <v>333</v>
      </c>
      <c r="G37" s="124" t="s">
        <v>334</v>
      </c>
    </row>
    <row r="38" spans="1:7">
      <c r="A38" s="121">
        <v>32</v>
      </c>
      <c r="B38" s="122" t="s">
        <v>398</v>
      </c>
      <c r="C38" s="124" t="s">
        <v>330</v>
      </c>
      <c r="D38" s="124" t="s">
        <v>399</v>
      </c>
      <c r="E38" s="127" t="s">
        <v>337</v>
      </c>
      <c r="F38" s="121" t="s">
        <v>333</v>
      </c>
      <c r="G38" s="124" t="s">
        <v>334</v>
      </c>
    </row>
    <row r="39" spans="1:7">
      <c r="A39" s="121">
        <v>33</v>
      </c>
      <c r="B39" s="122" t="s">
        <v>400</v>
      </c>
      <c r="C39" s="124" t="s">
        <v>330</v>
      </c>
      <c r="D39" s="124" t="s">
        <v>401</v>
      </c>
      <c r="E39" s="125" t="s">
        <v>332</v>
      </c>
      <c r="F39" s="121" t="s">
        <v>333</v>
      </c>
      <c r="G39" s="124" t="s">
        <v>334</v>
      </c>
    </row>
    <row r="40" spans="1:7">
      <c r="A40" s="121">
        <v>34</v>
      </c>
      <c r="B40" s="122" t="s">
        <v>402</v>
      </c>
      <c r="C40" s="124" t="s">
        <v>330</v>
      </c>
      <c r="D40" s="124" t="s">
        <v>403</v>
      </c>
      <c r="E40" s="127" t="s">
        <v>337</v>
      </c>
      <c r="F40" s="121" t="s">
        <v>333</v>
      </c>
      <c r="G40" s="124" t="s">
        <v>334</v>
      </c>
    </row>
    <row r="41" spans="1:7" ht="30">
      <c r="A41" s="121">
        <v>35</v>
      </c>
      <c r="B41" s="122" t="s">
        <v>404</v>
      </c>
      <c r="C41" s="124" t="s">
        <v>330</v>
      </c>
      <c r="D41" s="121" t="s">
        <v>405</v>
      </c>
      <c r="E41" s="127" t="s">
        <v>337</v>
      </c>
      <c r="F41" s="121" t="s">
        <v>333</v>
      </c>
      <c r="G41" s="121" t="s">
        <v>334</v>
      </c>
    </row>
    <row r="42" spans="1:7">
      <c r="A42" s="121">
        <v>36</v>
      </c>
      <c r="B42" s="122" t="s">
        <v>406</v>
      </c>
      <c r="C42" s="124" t="s">
        <v>330</v>
      </c>
      <c r="D42" s="121" t="s">
        <v>407</v>
      </c>
      <c r="E42" s="125" t="s">
        <v>332</v>
      </c>
      <c r="F42" s="121" t="s">
        <v>333</v>
      </c>
      <c r="G42" s="121" t="s">
        <v>334</v>
      </c>
    </row>
    <row r="43" spans="1:7" ht="30">
      <c r="A43" s="121">
        <v>37</v>
      </c>
      <c r="B43" s="122" t="s">
        <v>408</v>
      </c>
      <c r="C43" s="124" t="s">
        <v>330</v>
      </c>
      <c r="D43" s="121" t="s">
        <v>409</v>
      </c>
      <c r="E43" s="125" t="s">
        <v>332</v>
      </c>
      <c r="F43" s="121" t="s">
        <v>333</v>
      </c>
      <c r="G43" s="121" t="s">
        <v>334</v>
      </c>
    </row>
    <row r="44" spans="1:7">
      <c r="A44" s="121">
        <v>38</v>
      </c>
      <c r="B44" s="122" t="s">
        <v>410</v>
      </c>
      <c r="C44" s="124" t="s">
        <v>330</v>
      </c>
      <c r="D44" s="124" t="s">
        <v>411</v>
      </c>
      <c r="E44" s="125" t="s">
        <v>412</v>
      </c>
      <c r="F44" s="121" t="s">
        <v>333</v>
      </c>
      <c r="G44" s="124" t="s">
        <v>334</v>
      </c>
    </row>
    <row r="45" spans="1:7">
      <c r="A45" s="121">
        <v>39</v>
      </c>
      <c r="B45" s="122" t="s">
        <v>413</v>
      </c>
      <c r="C45" s="124" t="s">
        <v>330</v>
      </c>
      <c r="D45" s="121" t="s">
        <v>414</v>
      </c>
      <c r="E45" s="127" t="s">
        <v>337</v>
      </c>
      <c r="F45" s="121" t="s">
        <v>333</v>
      </c>
      <c r="G45" s="121" t="s">
        <v>334</v>
      </c>
    </row>
    <row r="46" spans="1:7" ht="30">
      <c r="A46" s="121">
        <v>40</v>
      </c>
      <c r="B46" s="122" t="s">
        <v>415</v>
      </c>
      <c r="C46" s="124" t="s">
        <v>330</v>
      </c>
      <c r="D46" s="121" t="s">
        <v>416</v>
      </c>
      <c r="E46" s="127" t="s">
        <v>337</v>
      </c>
      <c r="F46" s="121" t="s">
        <v>333</v>
      </c>
      <c r="G46" s="121" t="s">
        <v>334</v>
      </c>
    </row>
    <row r="47" spans="1:7">
      <c r="A47" s="121">
        <v>41</v>
      </c>
      <c r="B47" s="122" t="s">
        <v>417</v>
      </c>
      <c r="C47" s="124" t="s">
        <v>330</v>
      </c>
      <c r="D47" s="121" t="s">
        <v>418</v>
      </c>
      <c r="E47" s="127" t="s">
        <v>337</v>
      </c>
      <c r="F47" s="121" t="s">
        <v>333</v>
      </c>
      <c r="G47" s="121" t="s">
        <v>334</v>
      </c>
    </row>
    <row r="48" spans="1:7">
      <c r="A48" s="121">
        <v>42</v>
      </c>
      <c r="B48" s="122" t="s">
        <v>419</v>
      </c>
      <c r="C48" s="124" t="s">
        <v>330</v>
      </c>
      <c r="D48" s="121" t="s">
        <v>420</v>
      </c>
      <c r="E48" s="127" t="s">
        <v>337</v>
      </c>
      <c r="F48" s="121" t="s">
        <v>333</v>
      </c>
      <c r="G48" s="121" t="s">
        <v>334</v>
      </c>
    </row>
    <row r="49" spans="1:7">
      <c r="A49" s="121">
        <v>43</v>
      </c>
      <c r="B49" s="122" t="s">
        <v>421</v>
      </c>
      <c r="C49" s="124" t="s">
        <v>330</v>
      </c>
      <c r="D49" s="121" t="s">
        <v>422</v>
      </c>
      <c r="E49" s="125" t="s">
        <v>332</v>
      </c>
      <c r="F49" s="121" t="s">
        <v>333</v>
      </c>
      <c r="G49" s="121" t="s">
        <v>334</v>
      </c>
    </row>
    <row r="50" spans="1:7" ht="30">
      <c r="A50" s="121">
        <v>44</v>
      </c>
      <c r="B50" s="122" t="s">
        <v>423</v>
      </c>
      <c r="C50" s="124" t="s">
        <v>330</v>
      </c>
      <c r="D50" s="121" t="s">
        <v>424</v>
      </c>
      <c r="E50" s="127" t="s">
        <v>337</v>
      </c>
      <c r="F50" s="121" t="s">
        <v>425</v>
      </c>
      <c r="G50" s="121" t="s">
        <v>426</v>
      </c>
    </row>
    <row r="51" spans="1:7">
      <c r="A51" s="121">
        <v>45</v>
      </c>
      <c r="B51" s="122" t="s">
        <v>427</v>
      </c>
      <c r="C51" s="124" t="s">
        <v>330</v>
      </c>
      <c r="D51" s="121" t="s">
        <v>428</v>
      </c>
      <c r="E51" s="127" t="s">
        <v>337</v>
      </c>
      <c r="F51" s="121" t="s">
        <v>425</v>
      </c>
      <c r="G51" s="121" t="s">
        <v>426</v>
      </c>
    </row>
    <row r="52" spans="1:7">
      <c r="A52" s="121">
        <v>46</v>
      </c>
      <c r="B52" s="122" t="s">
        <v>429</v>
      </c>
      <c r="C52" s="124" t="s">
        <v>330</v>
      </c>
      <c r="D52" s="130" t="s">
        <v>430</v>
      </c>
      <c r="E52" s="127" t="s">
        <v>337</v>
      </c>
      <c r="F52" s="121" t="s">
        <v>333</v>
      </c>
      <c r="G52" s="121" t="s">
        <v>334</v>
      </c>
    </row>
    <row r="53" spans="1:7" ht="30">
      <c r="A53" s="121">
        <v>47</v>
      </c>
      <c r="B53" s="122" t="s">
        <v>431</v>
      </c>
      <c r="C53" s="124" t="s">
        <v>330</v>
      </c>
      <c r="D53" s="121">
        <v>8934700020</v>
      </c>
      <c r="E53" s="125" t="s">
        <v>412</v>
      </c>
      <c r="F53" s="121" t="s">
        <v>425</v>
      </c>
      <c r="G53" s="121" t="s">
        <v>426</v>
      </c>
    </row>
    <row r="54" spans="1:7" ht="30">
      <c r="A54" s="121">
        <v>48</v>
      </c>
      <c r="B54" s="122" t="s">
        <v>432</v>
      </c>
      <c r="C54" s="124" t="s">
        <v>330</v>
      </c>
      <c r="D54" s="130" t="s">
        <v>433</v>
      </c>
      <c r="E54" s="125" t="s">
        <v>387</v>
      </c>
      <c r="F54" s="121" t="s">
        <v>333</v>
      </c>
      <c r="G54" s="121" t="s">
        <v>334</v>
      </c>
    </row>
  </sheetData>
  <autoFilter ref="A3:G54" xr:uid="{00000000-0001-0000-0100-000000000000}"/>
  <mergeCells count="7">
    <mergeCell ref="G3:G5"/>
    <mergeCell ref="F3:F5"/>
    <mergeCell ref="A3:A5"/>
    <mergeCell ref="B3:B5"/>
    <mergeCell ref="C3:C5"/>
    <mergeCell ref="D3:D5"/>
    <mergeCell ref="E3:E5"/>
  </mergeCells>
  <dataValidations count="3">
    <dataValidation type="list" allowBlank="1" showErrorMessage="1" sqref="F7:F54" xr:uid="{2F2CC852-DC60-403C-92E2-3A5F7FC54D11}">
      <formula1>"Akademisi,Praktisi"</formula1>
    </dataValidation>
    <dataValidation type="list" allowBlank="1" showErrorMessage="1" sqref="E7:E54" xr:uid="{160A965E-D523-4073-A373-1DA3A9B065BC}">
      <formula1>"Tenaga Pengajar,Asisten Ahli,Lektor,Lektor Kepala,Guru Besar"</formula1>
    </dataValidation>
    <dataValidation type="list" allowBlank="1" showErrorMessage="1" sqref="C7:C54" xr:uid="{13608024-1EBA-4D8C-84DE-5A0757EF4629}">
      <formula1>"Tetap,Tidak Tetap"</formula1>
    </dataValidation>
  </dataValidations>
  <pageMargins left="0.70866141732283472" right="0.70866141732283472" top="0.74803149606299213" bottom="0.74803149606299213"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99AC-D9C1-D445-8BF1-DB78EE8D7267}">
  <sheetPr filterMode="1"/>
  <dimension ref="A1:I107"/>
  <sheetViews>
    <sheetView tabSelected="1" zoomScale="70" zoomScaleNormal="70" workbookViewId="0">
      <selection activeCell="D113" sqref="D113"/>
    </sheetView>
  </sheetViews>
  <sheetFormatPr defaultColWidth="10.625" defaultRowHeight="15.75"/>
  <cols>
    <col min="1" max="1" width="4.5" style="52" customWidth="1"/>
    <col min="2" max="2" width="43.125" style="42" customWidth="1"/>
    <col min="3" max="3" width="5.625" style="42" bestFit="1" customWidth="1"/>
    <col min="4" max="4" width="78.375" style="42" customWidth="1"/>
    <col min="5" max="5" width="21.625" style="42" customWidth="1"/>
    <col min="6" max="6" width="31.75" style="42" customWidth="1"/>
    <col min="7" max="7" width="67.625" style="42" customWidth="1"/>
    <col min="8" max="16384" width="10.625" style="42"/>
  </cols>
  <sheetData>
    <row r="1" spans="1:9">
      <c r="A1" s="41" t="s">
        <v>313</v>
      </c>
    </row>
    <row r="3" spans="1:9">
      <c r="A3" s="353" t="s">
        <v>190</v>
      </c>
      <c r="B3" s="354" t="s">
        <v>283</v>
      </c>
      <c r="C3" s="353" t="s">
        <v>192</v>
      </c>
      <c r="D3" s="354" t="s">
        <v>284</v>
      </c>
      <c r="E3" s="354" t="s">
        <v>285</v>
      </c>
      <c r="F3" s="354" t="s">
        <v>2363</v>
      </c>
      <c r="G3" s="355" t="s">
        <v>2364</v>
      </c>
      <c r="H3" s="354" t="s">
        <v>20</v>
      </c>
      <c r="I3" s="354" t="s">
        <v>193</v>
      </c>
    </row>
    <row r="4" spans="1:9" hidden="1">
      <c r="A4" s="356">
        <v>0</v>
      </c>
      <c r="B4" s="357">
        <v>1</v>
      </c>
      <c r="C4" s="356">
        <v>2</v>
      </c>
      <c r="D4" s="356">
        <v>3</v>
      </c>
      <c r="E4" s="356">
        <v>4</v>
      </c>
      <c r="F4" s="357">
        <v>5</v>
      </c>
      <c r="G4" s="358">
        <v>6</v>
      </c>
      <c r="H4" s="359">
        <v>7</v>
      </c>
      <c r="I4" s="360">
        <v>8</v>
      </c>
    </row>
    <row r="5" spans="1:9" ht="45" hidden="1">
      <c r="A5" s="361">
        <v>1</v>
      </c>
      <c r="B5" s="362" t="s">
        <v>2365</v>
      </c>
      <c r="C5" s="361">
        <v>2022</v>
      </c>
      <c r="D5" s="362" t="s">
        <v>1788</v>
      </c>
      <c r="E5" s="363" t="s">
        <v>1789</v>
      </c>
      <c r="F5" s="364" t="s">
        <v>1790</v>
      </c>
      <c r="G5" s="324">
        <v>211110170</v>
      </c>
      <c r="H5" s="365" t="s">
        <v>2366</v>
      </c>
      <c r="I5" s="324"/>
    </row>
    <row r="6" spans="1:9" ht="90" hidden="1">
      <c r="A6" s="361">
        <v>2</v>
      </c>
      <c r="B6" s="362" t="s">
        <v>1683</v>
      </c>
      <c r="C6" s="361">
        <v>2022</v>
      </c>
      <c r="D6" s="363" t="s">
        <v>1791</v>
      </c>
      <c r="E6" s="363" t="s">
        <v>1669</v>
      </c>
      <c r="F6" s="364" t="s">
        <v>1792</v>
      </c>
      <c r="G6" s="324">
        <v>211110222</v>
      </c>
      <c r="H6" s="365" t="s">
        <v>2367</v>
      </c>
      <c r="I6" s="324" t="s">
        <v>2220</v>
      </c>
    </row>
    <row r="7" spans="1:9" ht="90" hidden="1">
      <c r="A7" s="361">
        <v>3</v>
      </c>
      <c r="B7" s="362" t="s">
        <v>2368</v>
      </c>
      <c r="C7" s="361">
        <v>2023</v>
      </c>
      <c r="D7" s="363" t="s">
        <v>1793</v>
      </c>
      <c r="E7" s="363" t="s">
        <v>1789</v>
      </c>
      <c r="F7" s="364" t="s">
        <v>1794</v>
      </c>
      <c r="G7" s="324">
        <v>211110171</v>
      </c>
      <c r="H7" s="365" t="s">
        <v>2369</v>
      </c>
      <c r="I7" s="324"/>
    </row>
    <row r="8" spans="1:9" ht="45" hidden="1">
      <c r="A8" s="361">
        <v>4</v>
      </c>
      <c r="B8" s="362" t="s">
        <v>2114</v>
      </c>
      <c r="C8" s="361">
        <v>2022</v>
      </c>
      <c r="D8" s="363" t="s">
        <v>1795</v>
      </c>
      <c r="E8" s="363" t="s">
        <v>1789</v>
      </c>
      <c r="F8" s="364" t="s">
        <v>1796</v>
      </c>
      <c r="G8" s="324">
        <v>171120096</v>
      </c>
      <c r="H8" s="365" t="s">
        <v>2369</v>
      </c>
      <c r="I8" s="324" t="s">
        <v>2227</v>
      </c>
    </row>
    <row r="9" spans="1:9" ht="60" hidden="1">
      <c r="A9" s="361">
        <v>5</v>
      </c>
      <c r="B9" s="362" t="s">
        <v>2370</v>
      </c>
      <c r="C9" s="361">
        <v>2022</v>
      </c>
      <c r="D9" s="363" t="s">
        <v>1797</v>
      </c>
      <c r="E9" s="363" t="s">
        <v>1669</v>
      </c>
      <c r="F9" s="364" t="s">
        <v>1798</v>
      </c>
      <c r="G9" s="324">
        <v>171120009</v>
      </c>
      <c r="H9" s="365" t="s">
        <v>2369</v>
      </c>
      <c r="I9" s="324" t="s">
        <v>2227</v>
      </c>
    </row>
    <row r="10" spans="1:9" ht="60" hidden="1">
      <c r="A10" s="361">
        <v>6</v>
      </c>
      <c r="B10" s="362" t="s">
        <v>2117</v>
      </c>
      <c r="C10" s="361">
        <v>2022</v>
      </c>
      <c r="D10" s="363" t="s">
        <v>1799</v>
      </c>
      <c r="E10" s="363" t="s">
        <v>1789</v>
      </c>
      <c r="F10" s="364" t="s">
        <v>1800</v>
      </c>
      <c r="G10" s="324">
        <v>171120114</v>
      </c>
      <c r="H10" s="365" t="s">
        <v>2369</v>
      </c>
      <c r="I10" s="324"/>
    </row>
    <row r="11" spans="1:9" ht="60" hidden="1">
      <c r="A11" s="361">
        <v>7</v>
      </c>
      <c r="B11" s="362" t="s">
        <v>2371</v>
      </c>
      <c r="C11" s="361">
        <v>2023</v>
      </c>
      <c r="D11" s="362" t="s">
        <v>1801</v>
      </c>
      <c r="E11" s="363" t="s">
        <v>1789</v>
      </c>
      <c r="F11" s="364" t="s">
        <v>1802</v>
      </c>
      <c r="G11" s="324">
        <v>181110172</v>
      </c>
      <c r="H11" s="365" t="s">
        <v>2372</v>
      </c>
      <c r="I11" s="324"/>
    </row>
    <row r="12" spans="1:9" ht="60" hidden="1">
      <c r="A12" s="361">
        <v>8</v>
      </c>
      <c r="B12" s="362" t="s">
        <v>2373</v>
      </c>
      <c r="C12" s="361" t="s">
        <v>1803</v>
      </c>
      <c r="D12" s="362" t="s">
        <v>1804</v>
      </c>
      <c r="E12" s="363" t="s">
        <v>1669</v>
      </c>
      <c r="F12" s="364" t="s">
        <v>1805</v>
      </c>
      <c r="G12" s="324">
        <v>161110077</v>
      </c>
      <c r="H12" s="365" t="s">
        <v>2372</v>
      </c>
      <c r="I12" s="324" t="s">
        <v>2227</v>
      </c>
    </row>
    <row r="13" spans="1:9" ht="45" hidden="1">
      <c r="A13" s="361">
        <v>9</v>
      </c>
      <c r="B13" s="362" t="s">
        <v>2163</v>
      </c>
      <c r="C13" s="361">
        <v>2022</v>
      </c>
      <c r="D13" s="362" t="s">
        <v>1806</v>
      </c>
      <c r="E13" s="363" t="s">
        <v>1669</v>
      </c>
      <c r="F13" s="364" t="s">
        <v>1807</v>
      </c>
      <c r="G13" s="324">
        <v>161120011</v>
      </c>
      <c r="H13" s="365" t="s">
        <v>2374</v>
      </c>
      <c r="I13" s="324" t="s">
        <v>2227</v>
      </c>
    </row>
    <row r="14" spans="1:9" ht="60" hidden="1">
      <c r="A14" s="361">
        <v>10</v>
      </c>
      <c r="B14" s="362" t="s">
        <v>2375</v>
      </c>
      <c r="C14" s="361">
        <v>2022</v>
      </c>
      <c r="D14" s="363" t="s">
        <v>1808</v>
      </c>
      <c r="E14" s="363" t="s">
        <v>1669</v>
      </c>
      <c r="F14" s="364" t="s">
        <v>1809</v>
      </c>
      <c r="G14" s="324">
        <v>171110077</v>
      </c>
      <c r="H14" s="365" t="s">
        <v>2376</v>
      </c>
      <c r="I14" s="324" t="s">
        <v>2227</v>
      </c>
    </row>
    <row r="15" spans="1:9" ht="75" hidden="1">
      <c r="A15" s="361">
        <v>11</v>
      </c>
      <c r="B15" s="362" t="s">
        <v>1600</v>
      </c>
      <c r="C15" s="361">
        <v>2022</v>
      </c>
      <c r="D15" s="362" t="s">
        <v>1810</v>
      </c>
      <c r="E15" s="363" t="s">
        <v>1667</v>
      </c>
      <c r="F15" s="364" t="s">
        <v>1811</v>
      </c>
      <c r="G15" s="324">
        <v>181110165</v>
      </c>
      <c r="H15" s="365" t="s">
        <v>2376</v>
      </c>
      <c r="I15" s="324"/>
    </row>
    <row r="16" spans="1:9" ht="30" hidden="1">
      <c r="A16" s="361">
        <v>12</v>
      </c>
      <c r="B16" s="362" t="s">
        <v>1812</v>
      </c>
      <c r="C16" s="361">
        <v>2022</v>
      </c>
      <c r="D16" s="363" t="s">
        <v>1813</v>
      </c>
      <c r="E16" s="363" t="s">
        <v>1789</v>
      </c>
      <c r="F16" s="364" t="s">
        <v>1814</v>
      </c>
      <c r="G16" s="324">
        <v>161110195</v>
      </c>
      <c r="H16" s="365" t="s">
        <v>2377</v>
      </c>
      <c r="I16" s="324"/>
    </row>
    <row r="17" spans="1:9" ht="75" hidden="1">
      <c r="A17" s="361">
        <v>13</v>
      </c>
      <c r="B17" s="362" t="s">
        <v>2378</v>
      </c>
      <c r="C17" s="361">
        <v>2022</v>
      </c>
      <c r="D17" s="363" t="s">
        <v>1815</v>
      </c>
      <c r="E17" s="363" t="s">
        <v>1669</v>
      </c>
      <c r="F17" s="364" t="s">
        <v>1816</v>
      </c>
      <c r="G17" s="324">
        <v>181110120</v>
      </c>
      <c r="H17" s="365" t="s">
        <v>2379</v>
      </c>
      <c r="I17" s="324" t="s">
        <v>2227</v>
      </c>
    </row>
    <row r="18" spans="1:9" ht="75" hidden="1">
      <c r="A18" s="361">
        <v>14</v>
      </c>
      <c r="B18" s="362" t="s">
        <v>2380</v>
      </c>
      <c r="C18" s="361">
        <v>2022</v>
      </c>
      <c r="D18" s="362" t="s">
        <v>1817</v>
      </c>
      <c r="E18" s="363" t="s">
        <v>1789</v>
      </c>
      <c r="F18" s="364" t="s">
        <v>1818</v>
      </c>
      <c r="G18" s="324">
        <v>181120048</v>
      </c>
      <c r="H18" s="365" t="s">
        <v>2381</v>
      </c>
      <c r="I18" s="324"/>
    </row>
    <row r="19" spans="1:9" ht="60" hidden="1">
      <c r="A19" s="361">
        <v>15</v>
      </c>
      <c r="B19" s="362" t="s">
        <v>2382</v>
      </c>
      <c r="C19" s="361">
        <v>2022</v>
      </c>
      <c r="D19" s="363" t="s">
        <v>1819</v>
      </c>
      <c r="E19" s="363" t="s">
        <v>1789</v>
      </c>
      <c r="F19" s="364" t="s">
        <v>1820</v>
      </c>
      <c r="G19" s="324">
        <v>161120051</v>
      </c>
      <c r="H19" s="365" t="s">
        <v>2381</v>
      </c>
      <c r="I19" s="324"/>
    </row>
    <row r="20" spans="1:9" ht="60" hidden="1">
      <c r="A20" s="361">
        <v>16</v>
      </c>
      <c r="B20" s="362" t="s">
        <v>2383</v>
      </c>
      <c r="C20" s="361">
        <v>2022</v>
      </c>
      <c r="D20" s="363" t="s">
        <v>1821</v>
      </c>
      <c r="E20" s="363" t="s">
        <v>1789</v>
      </c>
      <c r="F20" s="364" t="s">
        <v>1822</v>
      </c>
      <c r="G20" s="324">
        <v>171120008</v>
      </c>
      <c r="H20" s="365" t="s">
        <v>2381</v>
      </c>
      <c r="I20" s="324"/>
    </row>
    <row r="21" spans="1:9" ht="75" hidden="1">
      <c r="A21" s="361">
        <v>17</v>
      </c>
      <c r="B21" s="362" t="s">
        <v>2384</v>
      </c>
      <c r="C21" s="361">
        <v>2022</v>
      </c>
      <c r="D21" s="363" t="s">
        <v>1823</v>
      </c>
      <c r="E21" s="363" t="s">
        <v>1789</v>
      </c>
      <c r="F21" s="364" t="s">
        <v>1824</v>
      </c>
      <c r="G21" s="324">
        <v>161120104</v>
      </c>
      <c r="H21" s="365" t="s">
        <v>2381</v>
      </c>
      <c r="I21" s="324"/>
    </row>
    <row r="22" spans="1:9" ht="60" hidden="1">
      <c r="A22" s="361">
        <v>18</v>
      </c>
      <c r="B22" s="362" t="s">
        <v>2385</v>
      </c>
      <c r="C22" s="361">
        <v>2022</v>
      </c>
      <c r="D22" s="363" t="s">
        <v>1825</v>
      </c>
      <c r="E22" s="363" t="s">
        <v>1789</v>
      </c>
      <c r="F22" s="364" t="s">
        <v>1826</v>
      </c>
      <c r="G22" s="324">
        <v>171120039</v>
      </c>
      <c r="H22" s="365" t="s">
        <v>2381</v>
      </c>
      <c r="I22" s="324"/>
    </row>
    <row r="23" spans="1:9" ht="60" hidden="1">
      <c r="A23" s="361">
        <v>19</v>
      </c>
      <c r="B23" s="362" t="s">
        <v>1629</v>
      </c>
      <c r="C23" s="361">
        <v>2022</v>
      </c>
      <c r="D23" s="363" t="s">
        <v>2386</v>
      </c>
      <c r="E23" s="363" t="s">
        <v>1827</v>
      </c>
      <c r="F23" s="364" t="s">
        <v>1828</v>
      </c>
      <c r="G23" s="324">
        <v>211110171</v>
      </c>
      <c r="H23" s="365" t="s">
        <v>2369</v>
      </c>
      <c r="I23" s="324"/>
    </row>
    <row r="24" spans="1:9" ht="75" hidden="1">
      <c r="A24" s="361">
        <v>20</v>
      </c>
      <c r="B24" s="362" t="s">
        <v>2173</v>
      </c>
      <c r="C24" s="361">
        <v>2023</v>
      </c>
      <c r="D24" s="363" t="s">
        <v>1829</v>
      </c>
      <c r="E24" s="363" t="s">
        <v>1669</v>
      </c>
      <c r="F24" s="364" t="s">
        <v>1830</v>
      </c>
      <c r="G24" s="324">
        <v>191120001</v>
      </c>
      <c r="H24" s="365" t="s">
        <v>2387</v>
      </c>
      <c r="I24" s="324" t="s">
        <v>2220</v>
      </c>
    </row>
    <row r="25" spans="1:9" ht="75" hidden="1">
      <c r="A25" s="361">
        <v>21</v>
      </c>
      <c r="B25" s="362" t="s">
        <v>2388</v>
      </c>
      <c r="C25" s="361">
        <v>2022</v>
      </c>
      <c r="D25" s="363" t="s">
        <v>1831</v>
      </c>
      <c r="E25" s="363" t="s">
        <v>1669</v>
      </c>
      <c r="F25" s="364" t="s">
        <v>1832</v>
      </c>
      <c r="G25" s="324">
        <v>181110041</v>
      </c>
      <c r="H25" s="365" t="s">
        <v>2389</v>
      </c>
      <c r="I25" s="324" t="s">
        <v>2227</v>
      </c>
    </row>
    <row r="26" spans="1:9" ht="105" hidden="1">
      <c r="A26" s="361">
        <v>22</v>
      </c>
      <c r="B26" s="362" t="s">
        <v>2390</v>
      </c>
      <c r="C26" s="361">
        <v>2023</v>
      </c>
      <c r="D26" s="363" t="s">
        <v>1833</v>
      </c>
      <c r="E26" s="363" t="s">
        <v>1669</v>
      </c>
      <c r="F26" s="364" t="s">
        <v>1834</v>
      </c>
      <c r="G26" s="324">
        <v>181110195</v>
      </c>
      <c r="H26" s="365" t="s">
        <v>2391</v>
      </c>
      <c r="I26" s="324" t="s">
        <v>2220</v>
      </c>
    </row>
    <row r="27" spans="1:9" ht="60" hidden="1">
      <c r="A27" s="361">
        <v>23</v>
      </c>
      <c r="B27" s="362" t="s">
        <v>1975</v>
      </c>
      <c r="C27" s="361">
        <v>2022</v>
      </c>
      <c r="D27" s="363" t="s">
        <v>1835</v>
      </c>
      <c r="E27" s="363" t="s">
        <v>1669</v>
      </c>
      <c r="F27" s="364" t="s">
        <v>1836</v>
      </c>
      <c r="G27" s="324">
        <v>171110240</v>
      </c>
      <c r="H27" s="365" t="s">
        <v>2392</v>
      </c>
      <c r="I27" s="324" t="s">
        <v>2227</v>
      </c>
    </row>
    <row r="28" spans="1:9" ht="60" hidden="1">
      <c r="A28" s="361">
        <v>24</v>
      </c>
      <c r="B28" s="362" t="s">
        <v>1978</v>
      </c>
      <c r="C28" s="361">
        <v>2022</v>
      </c>
      <c r="D28" s="363" t="s">
        <v>1837</v>
      </c>
      <c r="E28" s="363" t="s">
        <v>1667</v>
      </c>
      <c r="F28" s="364" t="s">
        <v>1838</v>
      </c>
      <c r="G28" s="324">
        <v>181110050</v>
      </c>
      <c r="H28" s="365" t="s">
        <v>2392</v>
      </c>
      <c r="I28" s="324"/>
    </row>
    <row r="29" spans="1:9" ht="75" hidden="1">
      <c r="A29" s="361">
        <v>25</v>
      </c>
      <c r="B29" s="362" t="s">
        <v>2393</v>
      </c>
      <c r="C29" s="361">
        <v>2022</v>
      </c>
      <c r="D29" s="363" t="s">
        <v>1839</v>
      </c>
      <c r="E29" s="363" t="s">
        <v>1669</v>
      </c>
      <c r="F29" s="364" t="s">
        <v>1840</v>
      </c>
      <c r="G29" s="324">
        <v>181120005</v>
      </c>
      <c r="H29" s="365" t="s">
        <v>2394</v>
      </c>
      <c r="I29" s="324" t="s">
        <v>2227</v>
      </c>
    </row>
    <row r="30" spans="1:9" ht="60" hidden="1">
      <c r="A30" s="361">
        <v>26</v>
      </c>
      <c r="B30" s="362" t="s">
        <v>1983</v>
      </c>
      <c r="C30" s="361">
        <v>2022</v>
      </c>
      <c r="D30" s="363" t="s">
        <v>1841</v>
      </c>
      <c r="E30" s="363" t="s">
        <v>1789</v>
      </c>
      <c r="F30" s="364" t="s">
        <v>1842</v>
      </c>
      <c r="G30" s="324">
        <v>171120093</v>
      </c>
      <c r="H30" s="365" t="s">
        <v>2394</v>
      </c>
      <c r="I30" s="324"/>
    </row>
    <row r="31" spans="1:9" ht="75" hidden="1">
      <c r="A31" s="361">
        <v>27</v>
      </c>
      <c r="B31" s="362" t="s">
        <v>1979</v>
      </c>
      <c r="C31" s="361">
        <v>2022</v>
      </c>
      <c r="D31" s="363" t="s">
        <v>1843</v>
      </c>
      <c r="E31" s="363" t="s">
        <v>1669</v>
      </c>
      <c r="F31" s="364" t="s">
        <v>1844</v>
      </c>
      <c r="G31" s="324">
        <v>181110071</v>
      </c>
      <c r="H31" s="365" t="s">
        <v>2391</v>
      </c>
      <c r="I31" s="324" t="s">
        <v>2227</v>
      </c>
    </row>
    <row r="32" spans="1:9" ht="75" hidden="1">
      <c r="A32" s="361">
        <v>28</v>
      </c>
      <c r="B32" s="362" t="s">
        <v>1675</v>
      </c>
      <c r="C32" s="361">
        <v>2022</v>
      </c>
      <c r="D32" s="363" t="s">
        <v>1845</v>
      </c>
      <c r="E32" s="363" t="s">
        <v>1789</v>
      </c>
      <c r="F32" s="364" t="s">
        <v>1676</v>
      </c>
      <c r="G32" s="324">
        <v>181120074</v>
      </c>
      <c r="H32" s="365" t="s">
        <v>2395</v>
      </c>
      <c r="I32" s="324"/>
    </row>
    <row r="33" spans="1:9" ht="75" hidden="1">
      <c r="A33" s="361">
        <v>29</v>
      </c>
      <c r="B33" s="362" t="s">
        <v>1677</v>
      </c>
      <c r="C33" s="361">
        <v>2022</v>
      </c>
      <c r="D33" s="363" t="s">
        <v>1846</v>
      </c>
      <c r="E33" s="363" t="s">
        <v>1669</v>
      </c>
      <c r="F33" s="364" t="s">
        <v>1847</v>
      </c>
      <c r="G33" s="324">
        <v>181120037</v>
      </c>
      <c r="H33" s="365" t="s">
        <v>2395</v>
      </c>
      <c r="I33" s="324" t="s">
        <v>2220</v>
      </c>
    </row>
    <row r="34" spans="1:9" ht="45" hidden="1">
      <c r="A34" s="361">
        <v>30</v>
      </c>
      <c r="B34" s="362" t="s">
        <v>2396</v>
      </c>
      <c r="C34" s="361">
        <v>2022</v>
      </c>
      <c r="D34" s="363" t="s">
        <v>1846</v>
      </c>
      <c r="E34" s="363" t="s">
        <v>1567</v>
      </c>
      <c r="F34" s="364" t="s">
        <v>1848</v>
      </c>
      <c r="G34" s="324">
        <v>181120037</v>
      </c>
      <c r="H34" s="365" t="s">
        <v>2395</v>
      </c>
      <c r="I34" s="324"/>
    </row>
    <row r="35" spans="1:9" ht="60" hidden="1">
      <c r="A35" s="361">
        <v>31</v>
      </c>
      <c r="B35" s="362" t="s">
        <v>2002</v>
      </c>
      <c r="C35" s="361">
        <v>2023</v>
      </c>
      <c r="D35" s="362" t="s">
        <v>1849</v>
      </c>
      <c r="E35" s="363" t="s">
        <v>1669</v>
      </c>
      <c r="F35" s="364" t="s">
        <v>1850</v>
      </c>
      <c r="G35" s="324">
        <v>181110087</v>
      </c>
      <c r="H35" s="365" t="s">
        <v>2397</v>
      </c>
      <c r="I35" s="324" t="s">
        <v>2227</v>
      </c>
    </row>
    <row r="36" spans="1:9" ht="60" hidden="1">
      <c r="A36" s="361">
        <v>32</v>
      </c>
      <c r="B36" s="362" t="s">
        <v>2003</v>
      </c>
      <c r="C36" s="361">
        <v>2022</v>
      </c>
      <c r="D36" s="362" t="s">
        <v>1851</v>
      </c>
      <c r="E36" s="363" t="s">
        <v>1669</v>
      </c>
      <c r="F36" s="364" t="s">
        <v>1852</v>
      </c>
      <c r="G36" s="324">
        <v>181110009</v>
      </c>
      <c r="H36" s="365" t="s">
        <v>2397</v>
      </c>
      <c r="I36" s="324" t="s">
        <v>2227</v>
      </c>
    </row>
    <row r="37" spans="1:9" ht="90" hidden="1">
      <c r="A37" s="361">
        <v>33</v>
      </c>
      <c r="B37" s="362" t="s">
        <v>2015</v>
      </c>
      <c r="C37" s="361">
        <v>2023</v>
      </c>
      <c r="D37" s="362" t="s">
        <v>1853</v>
      </c>
      <c r="E37" s="363" t="s">
        <v>1789</v>
      </c>
      <c r="F37" s="364" t="s">
        <v>1854</v>
      </c>
      <c r="G37" s="324">
        <v>171120142</v>
      </c>
      <c r="H37" s="365" t="s">
        <v>2398</v>
      </c>
      <c r="I37" s="324"/>
    </row>
    <row r="38" spans="1:9" ht="75" hidden="1">
      <c r="A38" s="361">
        <v>34</v>
      </c>
      <c r="B38" s="362" t="s">
        <v>1687</v>
      </c>
      <c r="C38" s="361">
        <v>2022</v>
      </c>
      <c r="D38" s="363" t="s">
        <v>1855</v>
      </c>
      <c r="E38" s="363" t="s">
        <v>1669</v>
      </c>
      <c r="F38" s="364" t="s">
        <v>1688</v>
      </c>
      <c r="G38" s="324">
        <v>171120032</v>
      </c>
      <c r="H38" s="365" t="s">
        <v>2399</v>
      </c>
      <c r="I38" s="324" t="s">
        <v>2227</v>
      </c>
    </row>
    <row r="39" spans="1:9" ht="60" hidden="1">
      <c r="A39" s="361">
        <v>35</v>
      </c>
      <c r="B39" s="362" t="s">
        <v>2026</v>
      </c>
      <c r="C39" s="361">
        <v>2023</v>
      </c>
      <c r="D39" s="363" t="s">
        <v>1856</v>
      </c>
      <c r="E39" s="363" t="s">
        <v>1669</v>
      </c>
      <c r="F39" s="364" t="s">
        <v>1857</v>
      </c>
      <c r="G39" s="324">
        <v>181110091</v>
      </c>
      <c r="H39" s="365" t="s">
        <v>2400</v>
      </c>
      <c r="I39" s="324" t="s">
        <v>2227</v>
      </c>
    </row>
    <row r="40" spans="1:9" ht="60" hidden="1">
      <c r="A40" s="361">
        <v>36</v>
      </c>
      <c r="B40" s="362" t="s">
        <v>2027</v>
      </c>
      <c r="C40" s="361">
        <v>2022</v>
      </c>
      <c r="D40" s="362" t="s">
        <v>1858</v>
      </c>
      <c r="E40" s="363" t="s">
        <v>1669</v>
      </c>
      <c r="F40" s="364" t="s">
        <v>1859</v>
      </c>
      <c r="G40" s="324">
        <v>181110201</v>
      </c>
      <c r="H40" s="365" t="s">
        <v>2400</v>
      </c>
      <c r="I40" s="324" t="s">
        <v>2227</v>
      </c>
    </row>
    <row r="41" spans="1:9" ht="60" hidden="1">
      <c r="A41" s="361">
        <v>37</v>
      </c>
      <c r="B41" s="362" t="s">
        <v>2029</v>
      </c>
      <c r="C41" s="361">
        <v>2022</v>
      </c>
      <c r="D41" s="363" t="s">
        <v>1860</v>
      </c>
      <c r="E41" s="363" t="s">
        <v>1789</v>
      </c>
      <c r="F41" s="364" t="s">
        <v>1861</v>
      </c>
      <c r="G41" s="324">
        <v>151110084</v>
      </c>
      <c r="H41" s="365" t="s">
        <v>2400</v>
      </c>
      <c r="I41" s="324"/>
    </row>
    <row r="42" spans="1:9" ht="45" hidden="1">
      <c r="A42" s="361">
        <v>38</v>
      </c>
      <c r="B42" s="362" t="s">
        <v>1862</v>
      </c>
      <c r="C42" s="361">
        <v>2023</v>
      </c>
      <c r="D42" s="363" t="s">
        <v>1863</v>
      </c>
      <c r="E42" s="363" t="s">
        <v>1789</v>
      </c>
      <c r="F42" s="364" t="s">
        <v>1864</v>
      </c>
      <c r="G42" s="324">
        <v>181120056</v>
      </c>
      <c r="H42" s="365" t="s">
        <v>2401</v>
      </c>
      <c r="I42" s="324"/>
    </row>
    <row r="43" spans="1:9" ht="90" hidden="1">
      <c r="A43" s="361">
        <v>39</v>
      </c>
      <c r="B43" s="362" t="s">
        <v>2402</v>
      </c>
      <c r="C43" s="361">
        <v>2023</v>
      </c>
      <c r="D43" s="363" t="s">
        <v>1865</v>
      </c>
      <c r="E43" s="363" t="s">
        <v>1669</v>
      </c>
      <c r="F43" s="364" t="s">
        <v>1866</v>
      </c>
      <c r="G43" s="324">
        <v>181110210</v>
      </c>
      <c r="H43" s="365" t="s">
        <v>2403</v>
      </c>
      <c r="I43" s="324" t="s">
        <v>2227</v>
      </c>
    </row>
    <row r="44" spans="1:9" ht="60" hidden="1">
      <c r="A44" s="361">
        <v>40</v>
      </c>
      <c r="B44" s="362" t="s">
        <v>2404</v>
      </c>
      <c r="C44" s="361">
        <v>2023</v>
      </c>
      <c r="D44" s="363" t="s">
        <v>1867</v>
      </c>
      <c r="E44" s="363" t="s">
        <v>1669</v>
      </c>
      <c r="F44" s="364" t="s">
        <v>1868</v>
      </c>
      <c r="G44" s="324">
        <v>181110259</v>
      </c>
      <c r="H44" s="365" t="s">
        <v>2405</v>
      </c>
      <c r="I44" s="324" t="s">
        <v>2227</v>
      </c>
    </row>
    <row r="45" spans="1:9" ht="60" hidden="1">
      <c r="A45" s="361">
        <v>41</v>
      </c>
      <c r="B45" s="362" t="s">
        <v>1146</v>
      </c>
      <c r="C45" s="361">
        <v>2022</v>
      </c>
      <c r="D45" s="363" t="s">
        <v>1869</v>
      </c>
      <c r="E45" s="363" t="s">
        <v>1669</v>
      </c>
      <c r="F45" s="364" t="s">
        <v>1870</v>
      </c>
      <c r="G45" s="324">
        <v>181110202</v>
      </c>
      <c r="H45" s="365" t="s">
        <v>2406</v>
      </c>
      <c r="I45" s="324" t="s">
        <v>2227</v>
      </c>
    </row>
    <row r="46" spans="1:9" ht="60" hidden="1">
      <c r="A46" s="361">
        <v>42</v>
      </c>
      <c r="B46" s="362" t="s">
        <v>2407</v>
      </c>
      <c r="C46" s="361">
        <v>2023</v>
      </c>
      <c r="D46" s="362" t="s">
        <v>1871</v>
      </c>
      <c r="E46" s="363" t="s">
        <v>1789</v>
      </c>
      <c r="F46" s="364" t="s">
        <v>1872</v>
      </c>
      <c r="G46" s="324">
        <v>181120033</v>
      </c>
      <c r="H46" s="365" t="s">
        <v>2408</v>
      </c>
      <c r="I46" s="324"/>
    </row>
    <row r="47" spans="1:9" ht="60" hidden="1">
      <c r="A47" s="361">
        <v>43</v>
      </c>
      <c r="B47" s="362" t="s">
        <v>2077</v>
      </c>
      <c r="C47" s="361">
        <v>2022</v>
      </c>
      <c r="D47" s="363" t="s">
        <v>1873</v>
      </c>
      <c r="E47" s="363" t="s">
        <v>1669</v>
      </c>
      <c r="F47" s="364" t="s">
        <v>1874</v>
      </c>
      <c r="G47" s="324">
        <v>171120105</v>
      </c>
      <c r="H47" s="365" t="s">
        <v>2408</v>
      </c>
      <c r="I47" s="324" t="s">
        <v>2227</v>
      </c>
    </row>
    <row r="48" spans="1:9" ht="60" hidden="1">
      <c r="A48" s="361">
        <v>44</v>
      </c>
      <c r="B48" s="362" t="s">
        <v>2409</v>
      </c>
      <c r="C48" s="361">
        <v>2023</v>
      </c>
      <c r="D48" s="362" t="s">
        <v>1875</v>
      </c>
      <c r="E48" s="363" t="s">
        <v>1789</v>
      </c>
      <c r="F48" s="364" t="s">
        <v>1876</v>
      </c>
      <c r="G48" s="324">
        <v>181110256</v>
      </c>
      <c r="H48" s="365" t="s">
        <v>2410</v>
      </c>
      <c r="I48" s="324"/>
    </row>
    <row r="49" spans="1:9" ht="60" hidden="1">
      <c r="A49" s="361">
        <v>45</v>
      </c>
      <c r="B49" s="362" t="s">
        <v>2089</v>
      </c>
      <c r="C49" s="361">
        <v>2022</v>
      </c>
      <c r="D49" s="363" t="s">
        <v>1877</v>
      </c>
      <c r="E49" s="363" t="s">
        <v>1789</v>
      </c>
      <c r="F49" s="364" t="s">
        <v>1878</v>
      </c>
      <c r="G49" s="324">
        <v>161110149</v>
      </c>
      <c r="H49" s="365" t="s">
        <v>2411</v>
      </c>
      <c r="I49" s="324"/>
    </row>
    <row r="50" spans="1:9" ht="60" hidden="1">
      <c r="A50" s="361">
        <v>46</v>
      </c>
      <c r="B50" s="362" t="s">
        <v>1724</v>
      </c>
      <c r="C50" s="361">
        <v>2022</v>
      </c>
      <c r="D50" s="363" t="s">
        <v>1879</v>
      </c>
      <c r="E50" s="363" t="s">
        <v>1669</v>
      </c>
      <c r="F50" s="364" t="s">
        <v>1725</v>
      </c>
      <c r="G50" s="324">
        <v>161110047</v>
      </c>
      <c r="H50" s="365" t="s">
        <v>2412</v>
      </c>
      <c r="I50" s="324" t="s">
        <v>2227</v>
      </c>
    </row>
    <row r="51" spans="1:9" ht="60" hidden="1">
      <c r="A51" s="361">
        <v>47</v>
      </c>
      <c r="B51" s="362" t="s">
        <v>2097</v>
      </c>
      <c r="C51" s="361">
        <v>2022</v>
      </c>
      <c r="D51" s="363" t="s">
        <v>1880</v>
      </c>
      <c r="E51" s="363" t="s">
        <v>1789</v>
      </c>
      <c r="F51" s="364" t="s">
        <v>1881</v>
      </c>
      <c r="G51" s="324">
        <v>211110242</v>
      </c>
      <c r="H51" s="365" t="s">
        <v>2369</v>
      </c>
      <c r="I51" s="324"/>
    </row>
    <row r="52" spans="1:9" ht="75" hidden="1">
      <c r="A52" s="361">
        <v>48</v>
      </c>
      <c r="B52" s="362" t="s">
        <v>2413</v>
      </c>
      <c r="C52" s="361">
        <v>2022</v>
      </c>
      <c r="D52" s="363" t="s">
        <v>1882</v>
      </c>
      <c r="E52" s="363" t="s">
        <v>1669</v>
      </c>
      <c r="F52" s="364" t="s">
        <v>1883</v>
      </c>
      <c r="G52" s="324">
        <v>181110140</v>
      </c>
      <c r="H52" s="365" t="s">
        <v>2414</v>
      </c>
      <c r="I52" s="324" t="s">
        <v>2227</v>
      </c>
    </row>
    <row r="53" spans="1:9" ht="60" hidden="1">
      <c r="A53" s="361">
        <v>49</v>
      </c>
      <c r="B53" s="362" t="s">
        <v>1884</v>
      </c>
      <c r="C53" s="361">
        <v>2022</v>
      </c>
      <c r="D53" s="363" t="s">
        <v>1885</v>
      </c>
      <c r="E53" s="363" t="s">
        <v>1789</v>
      </c>
      <c r="F53" s="364" t="s">
        <v>1886</v>
      </c>
      <c r="G53" s="324">
        <v>161110012</v>
      </c>
      <c r="H53" s="365" t="s">
        <v>2377</v>
      </c>
      <c r="I53" s="324"/>
    </row>
    <row r="54" spans="1:9" ht="60" hidden="1">
      <c r="A54" s="361">
        <v>50</v>
      </c>
      <c r="B54" s="362" t="s">
        <v>2007</v>
      </c>
      <c r="C54" s="361">
        <v>2021</v>
      </c>
      <c r="D54" s="363" t="s">
        <v>1887</v>
      </c>
      <c r="E54" s="363" t="s">
        <v>1789</v>
      </c>
      <c r="F54" s="364" t="s">
        <v>1888</v>
      </c>
      <c r="G54" s="324">
        <v>161110226</v>
      </c>
      <c r="H54" s="365" t="s">
        <v>2377</v>
      </c>
      <c r="I54" s="324"/>
    </row>
    <row r="55" spans="1:9" ht="75" hidden="1">
      <c r="A55" s="361">
        <v>51</v>
      </c>
      <c r="B55" s="362" t="s">
        <v>2415</v>
      </c>
      <c r="C55" s="361">
        <v>2021</v>
      </c>
      <c r="D55" s="363" t="s">
        <v>1889</v>
      </c>
      <c r="E55" s="363" t="s">
        <v>1669</v>
      </c>
      <c r="F55" s="364" t="s">
        <v>1890</v>
      </c>
      <c r="G55" s="324">
        <v>161110129</v>
      </c>
      <c r="H55" s="365" t="s">
        <v>2416</v>
      </c>
      <c r="I55" s="324" t="s">
        <v>2227</v>
      </c>
    </row>
    <row r="56" spans="1:9" ht="60" hidden="1">
      <c r="A56" s="361">
        <v>52</v>
      </c>
      <c r="B56" s="362" t="s">
        <v>2019</v>
      </c>
      <c r="C56" s="361">
        <v>2021</v>
      </c>
      <c r="D56" s="363" t="s">
        <v>1891</v>
      </c>
      <c r="E56" s="363" t="s">
        <v>1789</v>
      </c>
      <c r="F56" s="364" t="s">
        <v>1892</v>
      </c>
      <c r="G56" s="324">
        <v>181120108</v>
      </c>
      <c r="H56" s="365" t="s">
        <v>2399</v>
      </c>
      <c r="I56" s="324"/>
    </row>
    <row r="57" spans="1:9" ht="45" hidden="1">
      <c r="A57" s="361">
        <v>53</v>
      </c>
      <c r="B57" s="362" t="s">
        <v>2417</v>
      </c>
      <c r="C57" s="361">
        <v>2022</v>
      </c>
      <c r="D57" s="363" t="s">
        <v>1845</v>
      </c>
      <c r="E57" s="363" t="s">
        <v>1567</v>
      </c>
      <c r="F57" s="364" t="s">
        <v>1893</v>
      </c>
      <c r="G57" s="324">
        <v>181120074</v>
      </c>
      <c r="H57" s="365" t="s">
        <v>2399</v>
      </c>
      <c r="I57" s="324"/>
    </row>
    <row r="58" spans="1:9" ht="75" hidden="1">
      <c r="A58" s="361">
        <v>54</v>
      </c>
      <c r="B58" s="362" t="s">
        <v>2418</v>
      </c>
      <c r="C58" s="361">
        <v>2021</v>
      </c>
      <c r="D58" s="363" t="s">
        <v>2419</v>
      </c>
      <c r="E58" s="363" t="s">
        <v>1554</v>
      </c>
      <c r="F58" s="364" t="s">
        <v>1894</v>
      </c>
      <c r="G58" s="324">
        <v>131110102</v>
      </c>
      <c r="H58" s="365" t="s">
        <v>2379</v>
      </c>
      <c r="I58" s="324"/>
    </row>
    <row r="59" spans="1:9" ht="60" hidden="1">
      <c r="A59" s="361">
        <v>55</v>
      </c>
      <c r="B59" s="362" t="s">
        <v>2025</v>
      </c>
      <c r="C59" s="361">
        <v>2021</v>
      </c>
      <c r="D59" s="363" t="s">
        <v>1895</v>
      </c>
      <c r="E59" s="363" t="s">
        <v>1669</v>
      </c>
      <c r="F59" s="364" t="s">
        <v>1896</v>
      </c>
      <c r="G59" s="324">
        <v>161110153</v>
      </c>
      <c r="H59" s="365" t="s">
        <v>2379</v>
      </c>
      <c r="I59" s="324" t="s">
        <v>2227</v>
      </c>
    </row>
    <row r="60" spans="1:9" ht="90" hidden="1">
      <c r="A60" s="361">
        <v>56</v>
      </c>
      <c r="B60" s="362" t="s">
        <v>2031</v>
      </c>
      <c r="C60" s="361">
        <v>2021</v>
      </c>
      <c r="D60" s="363" t="s">
        <v>1897</v>
      </c>
      <c r="E60" s="363" t="s">
        <v>1554</v>
      </c>
      <c r="F60" s="364" t="s">
        <v>1898</v>
      </c>
      <c r="G60" s="324">
        <v>171110124</v>
      </c>
      <c r="H60" s="365" t="s">
        <v>2400</v>
      </c>
      <c r="I60" s="324"/>
    </row>
    <row r="61" spans="1:9" ht="105" hidden="1">
      <c r="A61" s="361">
        <v>57</v>
      </c>
      <c r="B61" s="362" t="s">
        <v>2420</v>
      </c>
      <c r="C61" s="361">
        <v>2021</v>
      </c>
      <c r="D61" s="363" t="s">
        <v>1899</v>
      </c>
      <c r="E61" s="363" t="s">
        <v>1554</v>
      </c>
      <c r="F61" s="364" t="s">
        <v>1900</v>
      </c>
      <c r="G61" s="324">
        <v>171110107</v>
      </c>
      <c r="H61" s="365" t="s">
        <v>2400</v>
      </c>
      <c r="I61" s="324"/>
    </row>
    <row r="62" spans="1:9" ht="90" hidden="1">
      <c r="A62" s="361">
        <v>58</v>
      </c>
      <c r="B62" s="362" t="s">
        <v>2033</v>
      </c>
      <c r="C62" s="361">
        <v>2021</v>
      </c>
      <c r="D62" s="363" t="s">
        <v>1901</v>
      </c>
      <c r="E62" s="363" t="s">
        <v>1554</v>
      </c>
      <c r="F62" s="364" t="s">
        <v>1902</v>
      </c>
      <c r="G62" s="324">
        <v>171110117</v>
      </c>
      <c r="H62" s="365" t="s">
        <v>2400</v>
      </c>
      <c r="I62" s="324"/>
    </row>
    <row r="63" spans="1:9" ht="60" hidden="1">
      <c r="A63" s="361">
        <v>59</v>
      </c>
      <c r="B63" s="362" t="s">
        <v>1694</v>
      </c>
      <c r="C63" s="361">
        <v>2021</v>
      </c>
      <c r="D63" s="363" t="s">
        <v>1903</v>
      </c>
      <c r="E63" s="363" t="s">
        <v>1669</v>
      </c>
      <c r="F63" s="364" t="s">
        <v>1695</v>
      </c>
      <c r="G63" s="324">
        <v>161110167</v>
      </c>
      <c r="H63" s="365" t="s">
        <v>2400</v>
      </c>
      <c r="I63" s="324" t="s">
        <v>2227</v>
      </c>
    </row>
    <row r="64" spans="1:9" ht="75" hidden="1">
      <c r="A64" s="361">
        <v>60</v>
      </c>
      <c r="B64" s="362" t="s">
        <v>1696</v>
      </c>
      <c r="C64" s="361">
        <v>2021</v>
      </c>
      <c r="D64" s="363" t="s">
        <v>1904</v>
      </c>
      <c r="E64" s="363" t="s">
        <v>1669</v>
      </c>
      <c r="F64" s="364" t="s">
        <v>1697</v>
      </c>
      <c r="G64" s="324">
        <v>161110110</v>
      </c>
      <c r="H64" s="365" t="s">
        <v>2400</v>
      </c>
      <c r="I64" s="324" t="s">
        <v>2227</v>
      </c>
    </row>
    <row r="65" spans="1:9" ht="60" hidden="1">
      <c r="A65" s="361">
        <v>61</v>
      </c>
      <c r="B65" s="362" t="s">
        <v>1707</v>
      </c>
      <c r="C65" s="361">
        <v>2021</v>
      </c>
      <c r="D65" s="363" t="s">
        <v>1905</v>
      </c>
      <c r="E65" s="363" t="s">
        <v>1669</v>
      </c>
      <c r="F65" s="364" t="s">
        <v>1708</v>
      </c>
      <c r="G65" s="324">
        <v>161110094</v>
      </c>
      <c r="H65" s="365" t="s">
        <v>2421</v>
      </c>
      <c r="I65" s="324" t="s">
        <v>2227</v>
      </c>
    </row>
    <row r="66" spans="1:9" ht="60" hidden="1">
      <c r="A66" s="361">
        <v>62</v>
      </c>
      <c r="B66" s="362" t="s">
        <v>2051</v>
      </c>
      <c r="C66" s="361">
        <v>2020</v>
      </c>
      <c r="D66" s="363" t="s">
        <v>1906</v>
      </c>
      <c r="E66" s="363" t="s">
        <v>1669</v>
      </c>
      <c r="F66" s="364" t="s">
        <v>1907</v>
      </c>
      <c r="G66" s="324">
        <v>161110103</v>
      </c>
      <c r="H66" s="365" t="s">
        <v>2421</v>
      </c>
      <c r="I66" s="324" t="s">
        <v>2227</v>
      </c>
    </row>
    <row r="67" spans="1:9" ht="60" hidden="1">
      <c r="A67" s="361">
        <v>63</v>
      </c>
      <c r="B67" s="362" t="s">
        <v>2059</v>
      </c>
      <c r="C67" s="361">
        <v>2021</v>
      </c>
      <c r="D67" s="363" t="s">
        <v>1908</v>
      </c>
      <c r="E67" s="363" t="s">
        <v>1669</v>
      </c>
      <c r="F67" s="364" t="s">
        <v>1909</v>
      </c>
      <c r="G67" s="324">
        <v>161110036</v>
      </c>
      <c r="H67" s="365" t="s">
        <v>2422</v>
      </c>
      <c r="I67" s="324" t="s">
        <v>2227</v>
      </c>
    </row>
    <row r="68" spans="1:9" ht="45" hidden="1">
      <c r="A68" s="361">
        <v>64</v>
      </c>
      <c r="B68" s="362" t="s">
        <v>1139</v>
      </c>
      <c r="C68" s="361">
        <v>2020</v>
      </c>
      <c r="D68" s="363" t="s">
        <v>1910</v>
      </c>
      <c r="E68" s="363" t="s">
        <v>1669</v>
      </c>
      <c r="F68" s="364" t="s">
        <v>1911</v>
      </c>
      <c r="G68" s="324">
        <v>161110032</v>
      </c>
      <c r="H68" s="365" t="s">
        <v>2416</v>
      </c>
      <c r="I68" s="324" t="s">
        <v>2227</v>
      </c>
    </row>
    <row r="69" spans="1:9" ht="60" hidden="1">
      <c r="A69" s="361">
        <v>65</v>
      </c>
      <c r="B69" s="362" t="s">
        <v>2063</v>
      </c>
      <c r="C69" s="361">
        <v>2021</v>
      </c>
      <c r="D69" s="363" t="s">
        <v>1912</v>
      </c>
      <c r="E69" s="363" t="s">
        <v>1669</v>
      </c>
      <c r="F69" s="364" t="s">
        <v>1913</v>
      </c>
      <c r="G69" s="324">
        <v>161120079</v>
      </c>
      <c r="H69" s="365" t="s">
        <v>2394</v>
      </c>
      <c r="I69" s="324" t="s">
        <v>2227</v>
      </c>
    </row>
    <row r="70" spans="1:9" ht="75" hidden="1">
      <c r="A70" s="361">
        <v>66</v>
      </c>
      <c r="B70" s="362" t="s">
        <v>1149</v>
      </c>
      <c r="C70" s="361">
        <v>2021</v>
      </c>
      <c r="D70" s="363" t="s">
        <v>1914</v>
      </c>
      <c r="E70" s="363" t="s">
        <v>1669</v>
      </c>
      <c r="F70" s="364" t="s">
        <v>1915</v>
      </c>
      <c r="G70" s="324">
        <v>171110065</v>
      </c>
      <c r="H70" s="365" t="s">
        <v>2406</v>
      </c>
      <c r="I70" s="324" t="s">
        <v>2220</v>
      </c>
    </row>
    <row r="71" spans="1:9" ht="45" hidden="1">
      <c r="A71" s="361">
        <v>67</v>
      </c>
      <c r="B71" s="362" t="s">
        <v>2197</v>
      </c>
      <c r="C71" s="361">
        <v>2021</v>
      </c>
      <c r="D71" s="362" t="s">
        <v>1916</v>
      </c>
      <c r="E71" s="363" t="s">
        <v>1789</v>
      </c>
      <c r="F71" s="364" t="s">
        <v>1917</v>
      </c>
      <c r="G71" s="324">
        <v>161110023</v>
      </c>
      <c r="H71" s="365" t="s">
        <v>2406</v>
      </c>
      <c r="I71" s="324"/>
    </row>
    <row r="72" spans="1:9" ht="60" hidden="1">
      <c r="A72" s="361">
        <v>68</v>
      </c>
      <c r="B72" s="362" t="s">
        <v>2078</v>
      </c>
      <c r="C72" s="361">
        <v>2021</v>
      </c>
      <c r="D72" s="363" t="s">
        <v>1918</v>
      </c>
      <c r="E72" s="363" t="s">
        <v>1789</v>
      </c>
      <c r="F72" s="364" t="s">
        <v>1919</v>
      </c>
      <c r="G72" s="324">
        <v>161120025</v>
      </c>
      <c r="H72" s="365" t="s">
        <v>2408</v>
      </c>
      <c r="I72" s="324"/>
    </row>
    <row r="73" spans="1:9" ht="60" hidden="1">
      <c r="A73" s="361">
        <v>69</v>
      </c>
      <c r="B73" s="362" t="s">
        <v>948</v>
      </c>
      <c r="C73" s="361">
        <v>2021</v>
      </c>
      <c r="D73" s="363" t="s">
        <v>1920</v>
      </c>
      <c r="E73" s="363" t="s">
        <v>1669</v>
      </c>
      <c r="F73" s="364" t="s">
        <v>1921</v>
      </c>
      <c r="G73" s="324">
        <v>161110215</v>
      </c>
      <c r="H73" s="365" t="s">
        <v>2405</v>
      </c>
      <c r="I73" s="324" t="s">
        <v>2227</v>
      </c>
    </row>
    <row r="74" spans="1:9" ht="90" hidden="1">
      <c r="A74" s="361">
        <v>70</v>
      </c>
      <c r="B74" s="362" t="s">
        <v>2423</v>
      </c>
      <c r="C74" s="361">
        <v>2021</v>
      </c>
      <c r="D74" s="363" t="s">
        <v>1922</v>
      </c>
      <c r="E74" s="363" t="s">
        <v>1554</v>
      </c>
      <c r="F74" s="364" t="s">
        <v>1923</v>
      </c>
      <c r="G74" s="324">
        <v>191120135</v>
      </c>
      <c r="H74" s="365" t="s">
        <v>2424</v>
      </c>
      <c r="I74" s="324"/>
    </row>
    <row r="75" spans="1:9" ht="75" hidden="1">
      <c r="A75" s="361">
        <v>71</v>
      </c>
      <c r="B75" s="362" t="s">
        <v>2425</v>
      </c>
      <c r="C75" s="361">
        <v>2021</v>
      </c>
      <c r="D75" s="363" t="s">
        <v>1924</v>
      </c>
      <c r="E75" s="363" t="s">
        <v>1554</v>
      </c>
      <c r="F75" s="364" t="s">
        <v>1925</v>
      </c>
      <c r="G75" s="324">
        <v>171110224</v>
      </c>
      <c r="H75" s="365" t="s">
        <v>2414</v>
      </c>
      <c r="I75" s="324"/>
    </row>
    <row r="76" spans="1:9" ht="60" hidden="1">
      <c r="A76" s="361">
        <v>72</v>
      </c>
      <c r="B76" s="362" t="s">
        <v>1926</v>
      </c>
      <c r="C76" s="324">
        <v>2023</v>
      </c>
      <c r="D76" s="363" t="s">
        <v>1927</v>
      </c>
      <c r="E76" s="363" t="s">
        <v>1554</v>
      </c>
      <c r="F76" s="366" t="s">
        <v>1928</v>
      </c>
      <c r="G76" s="324">
        <v>191110226</v>
      </c>
      <c r="H76" s="365" t="s">
        <v>322</v>
      </c>
      <c r="I76" s="324"/>
    </row>
    <row r="77" spans="1:9" ht="60" hidden="1">
      <c r="A77" s="361">
        <v>73</v>
      </c>
      <c r="B77" s="365" t="s">
        <v>1929</v>
      </c>
      <c r="C77" s="324">
        <v>2023</v>
      </c>
      <c r="D77" s="363" t="s">
        <v>1930</v>
      </c>
      <c r="E77" s="365" t="s">
        <v>2426</v>
      </c>
      <c r="F77" s="366" t="s">
        <v>1931</v>
      </c>
      <c r="G77" s="324">
        <v>191120099</v>
      </c>
      <c r="H77" s="367"/>
      <c r="I77" s="324"/>
    </row>
    <row r="78" spans="1:9" ht="60" hidden="1">
      <c r="A78" s="361">
        <v>74</v>
      </c>
      <c r="B78" s="365" t="s">
        <v>1932</v>
      </c>
      <c r="C78" s="324">
        <v>2023</v>
      </c>
      <c r="D78" s="363" t="s">
        <v>1933</v>
      </c>
      <c r="E78" s="365" t="s">
        <v>2426</v>
      </c>
      <c r="F78" s="366" t="s">
        <v>1934</v>
      </c>
      <c r="G78" s="324">
        <v>191120106</v>
      </c>
      <c r="H78" s="365"/>
      <c r="I78" s="324"/>
    </row>
    <row r="79" spans="1:9" ht="75" hidden="1">
      <c r="A79" s="361">
        <v>75</v>
      </c>
      <c r="B79" s="366" t="s">
        <v>2427</v>
      </c>
      <c r="C79" s="324">
        <v>2021</v>
      </c>
      <c r="D79" s="365" t="s">
        <v>1935</v>
      </c>
      <c r="E79" s="365" t="s">
        <v>1554</v>
      </c>
      <c r="F79" s="366" t="s">
        <v>1936</v>
      </c>
      <c r="G79" s="324">
        <v>171110025</v>
      </c>
      <c r="H79" s="365" t="s">
        <v>2405</v>
      </c>
      <c r="I79" s="324"/>
    </row>
    <row r="80" spans="1:9" ht="75" hidden="1">
      <c r="A80" s="361">
        <v>76</v>
      </c>
      <c r="B80" s="366" t="s">
        <v>2428</v>
      </c>
      <c r="C80" s="324">
        <v>2021</v>
      </c>
      <c r="D80" s="365" t="s">
        <v>1937</v>
      </c>
      <c r="E80" s="365" t="s">
        <v>1554</v>
      </c>
      <c r="F80" s="366" t="s">
        <v>1938</v>
      </c>
      <c r="G80" s="324">
        <v>191110275</v>
      </c>
      <c r="H80" s="365" t="s">
        <v>2429</v>
      </c>
      <c r="I80" s="324"/>
    </row>
    <row r="81" spans="1:9" ht="75" hidden="1">
      <c r="A81" s="361">
        <v>77</v>
      </c>
      <c r="B81" s="366" t="s">
        <v>2430</v>
      </c>
      <c r="C81" s="324">
        <v>2021</v>
      </c>
      <c r="D81" s="365" t="s">
        <v>1939</v>
      </c>
      <c r="E81" s="365" t="s">
        <v>1554</v>
      </c>
      <c r="F81" s="366" t="s">
        <v>1940</v>
      </c>
      <c r="G81" s="324">
        <v>211110167</v>
      </c>
      <c r="H81" s="365" t="s">
        <v>2429</v>
      </c>
      <c r="I81" s="324"/>
    </row>
    <row r="82" spans="1:9" ht="60" hidden="1">
      <c r="A82" s="361">
        <v>78</v>
      </c>
      <c r="B82" s="365" t="s">
        <v>2431</v>
      </c>
      <c r="C82" s="324">
        <v>2021</v>
      </c>
      <c r="D82" s="365" t="s">
        <v>1821</v>
      </c>
      <c r="E82" s="365" t="s">
        <v>1554</v>
      </c>
      <c r="F82" s="366" t="s">
        <v>1941</v>
      </c>
      <c r="G82" s="324">
        <v>171120008</v>
      </c>
      <c r="H82" s="365" t="s">
        <v>2381</v>
      </c>
      <c r="I82" s="324"/>
    </row>
    <row r="83" spans="1:9" ht="60" hidden="1">
      <c r="A83" s="361">
        <v>79</v>
      </c>
      <c r="B83" s="365" t="s">
        <v>2432</v>
      </c>
      <c r="C83" s="324">
        <v>2021</v>
      </c>
      <c r="D83" s="365" t="s">
        <v>2433</v>
      </c>
      <c r="E83" s="365" t="s">
        <v>1554</v>
      </c>
      <c r="F83" s="366" t="s">
        <v>1942</v>
      </c>
      <c r="G83" s="324" t="s">
        <v>2434</v>
      </c>
      <c r="H83" s="365" t="s">
        <v>2435</v>
      </c>
      <c r="I83" s="324"/>
    </row>
    <row r="84" spans="1:9" ht="90" hidden="1">
      <c r="A84" s="361">
        <v>80</v>
      </c>
      <c r="B84" s="365" t="s">
        <v>2436</v>
      </c>
      <c r="C84" s="324">
        <v>2021</v>
      </c>
      <c r="D84" s="365" t="s">
        <v>2433</v>
      </c>
      <c r="E84" s="365" t="s">
        <v>1554</v>
      </c>
      <c r="F84" s="366" t="s">
        <v>1943</v>
      </c>
      <c r="G84" s="324" t="s">
        <v>2434</v>
      </c>
      <c r="H84" s="365" t="s">
        <v>2435</v>
      </c>
      <c r="I84" s="324"/>
    </row>
    <row r="85" spans="1:9" ht="75" hidden="1">
      <c r="A85" s="361">
        <v>81</v>
      </c>
      <c r="B85" s="365" t="s">
        <v>2437</v>
      </c>
      <c r="C85" s="324">
        <v>2021</v>
      </c>
      <c r="D85" s="365" t="s">
        <v>2433</v>
      </c>
      <c r="E85" s="365" t="s">
        <v>1554</v>
      </c>
      <c r="F85" s="366" t="s">
        <v>1944</v>
      </c>
      <c r="G85" s="324" t="s">
        <v>2434</v>
      </c>
      <c r="H85" s="365" t="s">
        <v>2435</v>
      </c>
      <c r="I85" s="324"/>
    </row>
    <row r="86" spans="1:9" ht="75" hidden="1">
      <c r="A86" s="361">
        <v>82</v>
      </c>
      <c r="B86" s="366" t="s">
        <v>2438</v>
      </c>
      <c r="C86" s="324">
        <v>2021</v>
      </c>
      <c r="D86" s="365" t="s">
        <v>2439</v>
      </c>
      <c r="E86" s="365" t="s">
        <v>1554</v>
      </c>
      <c r="F86" s="366" t="s">
        <v>1945</v>
      </c>
      <c r="G86" s="324" t="s">
        <v>2440</v>
      </c>
      <c r="H86" s="365" t="s">
        <v>2398</v>
      </c>
      <c r="I86" s="324"/>
    </row>
    <row r="87" spans="1:9" ht="75" hidden="1">
      <c r="A87" s="361">
        <v>83</v>
      </c>
      <c r="B87" s="365" t="s">
        <v>2183</v>
      </c>
      <c r="C87" s="324">
        <v>2021</v>
      </c>
      <c r="D87" s="365" t="s">
        <v>1946</v>
      </c>
      <c r="E87" s="365" t="s">
        <v>1554</v>
      </c>
      <c r="F87" s="366" t="s">
        <v>1947</v>
      </c>
      <c r="G87" s="324">
        <v>181120096</v>
      </c>
      <c r="H87" s="365" t="s">
        <v>2387</v>
      </c>
      <c r="I87" s="324"/>
    </row>
    <row r="88" spans="1:9" ht="75" hidden="1">
      <c r="A88" s="361">
        <v>84</v>
      </c>
      <c r="B88" s="365" t="s">
        <v>1976</v>
      </c>
      <c r="C88" s="324">
        <v>2021</v>
      </c>
      <c r="D88" s="365" t="s">
        <v>2441</v>
      </c>
      <c r="E88" s="365" t="s">
        <v>1554</v>
      </c>
      <c r="F88" s="366" t="s">
        <v>1948</v>
      </c>
      <c r="G88" s="324">
        <v>191110269</v>
      </c>
      <c r="H88" s="365" t="s">
        <v>2391</v>
      </c>
      <c r="I88" s="324"/>
    </row>
    <row r="89" spans="1:9" ht="75" hidden="1">
      <c r="A89" s="361">
        <v>85</v>
      </c>
      <c r="B89" s="365" t="s">
        <v>1553</v>
      </c>
      <c r="C89" s="324">
        <v>2021</v>
      </c>
      <c r="D89" s="365" t="s">
        <v>2441</v>
      </c>
      <c r="E89" s="365" t="s">
        <v>1554</v>
      </c>
      <c r="F89" s="368" t="s">
        <v>1948</v>
      </c>
      <c r="G89" s="369">
        <v>191110269</v>
      </c>
      <c r="H89" s="370" t="s">
        <v>2391</v>
      </c>
      <c r="I89" s="369"/>
    </row>
    <row r="90" spans="1:9" ht="60">
      <c r="A90" s="361">
        <v>86</v>
      </c>
      <c r="B90" s="365" t="s">
        <v>2442</v>
      </c>
      <c r="C90" s="371">
        <v>2024</v>
      </c>
      <c r="D90" s="365" t="s">
        <v>2443</v>
      </c>
      <c r="E90" s="365" t="s">
        <v>1554</v>
      </c>
      <c r="F90" s="366" t="s">
        <v>2444</v>
      </c>
      <c r="G90" s="372">
        <v>201110073</v>
      </c>
      <c r="H90" s="370" t="s">
        <v>2445</v>
      </c>
      <c r="I90" s="369"/>
    </row>
    <row r="91" spans="1:9" ht="60">
      <c r="A91" s="361">
        <v>87</v>
      </c>
      <c r="B91" s="365" t="s">
        <v>2446</v>
      </c>
      <c r="C91" s="371">
        <v>2024</v>
      </c>
      <c r="D91" s="373" t="s">
        <v>2447</v>
      </c>
      <c r="E91" s="365" t="s">
        <v>1554</v>
      </c>
      <c r="F91" s="366" t="s">
        <v>2444</v>
      </c>
      <c r="G91" s="372">
        <v>201110096</v>
      </c>
      <c r="H91" s="370" t="s">
        <v>322</v>
      </c>
      <c r="I91" s="369"/>
    </row>
    <row r="92" spans="1:9" ht="60">
      <c r="A92" s="361">
        <v>88</v>
      </c>
      <c r="B92" s="365" t="s">
        <v>2448</v>
      </c>
      <c r="C92" s="371">
        <v>2024</v>
      </c>
      <c r="D92" s="365" t="s">
        <v>2449</v>
      </c>
      <c r="E92" s="365" t="s">
        <v>1554</v>
      </c>
      <c r="F92" s="366" t="s">
        <v>2444</v>
      </c>
      <c r="G92" s="372">
        <v>201110293</v>
      </c>
      <c r="H92" s="370" t="s">
        <v>322</v>
      </c>
      <c r="I92" s="369"/>
    </row>
    <row r="93" spans="1:9" ht="45">
      <c r="A93" s="361">
        <v>89</v>
      </c>
      <c r="B93" s="365" t="s">
        <v>2450</v>
      </c>
      <c r="C93" s="371">
        <v>2024</v>
      </c>
      <c r="D93" s="365" t="s">
        <v>2451</v>
      </c>
      <c r="E93" s="365" t="s">
        <v>1554</v>
      </c>
      <c r="F93" s="366" t="s">
        <v>2444</v>
      </c>
      <c r="G93" s="372">
        <v>201110142</v>
      </c>
      <c r="H93" s="370" t="s">
        <v>2452</v>
      </c>
      <c r="I93" s="369"/>
    </row>
    <row r="94" spans="1:9" ht="75">
      <c r="A94" s="361">
        <v>90</v>
      </c>
      <c r="B94" s="365" t="s">
        <v>2453</v>
      </c>
      <c r="C94" s="371">
        <v>2024</v>
      </c>
      <c r="D94" s="370" t="s">
        <v>2454</v>
      </c>
      <c r="E94" s="365" t="s">
        <v>1554</v>
      </c>
      <c r="F94" s="366" t="s">
        <v>2444</v>
      </c>
      <c r="G94" s="372">
        <v>201110247</v>
      </c>
      <c r="H94" s="370" t="s">
        <v>2400</v>
      </c>
      <c r="I94" s="369"/>
    </row>
    <row r="95" spans="1:9" ht="60" hidden="1">
      <c r="A95" s="361">
        <v>91</v>
      </c>
      <c r="B95" s="374" t="s">
        <v>1541</v>
      </c>
      <c r="C95" s="371">
        <v>2024</v>
      </c>
      <c r="D95" s="370" t="s">
        <v>2455</v>
      </c>
      <c r="E95" s="375" t="s">
        <v>2456</v>
      </c>
      <c r="F95" s="366" t="s">
        <v>2457</v>
      </c>
      <c r="G95" s="372" t="s">
        <v>2458</v>
      </c>
      <c r="H95" s="370" t="s">
        <v>2400</v>
      </c>
      <c r="I95" s="369" t="s">
        <v>195</v>
      </c>
    </row>
    <row r="96" spans="1:9" ht="75" hidden="1">
      <c r="A96" s="361">
        <v>92</v>
      </c>
      <c r="B96" s="374" t="s">
        <v>1539</v>
      </c>
      <c r="C96" s="371">
        <v>2023</v>
      </c>
      <c r="D96" s="370" t="s">
        <v>2459</v>
      </c>
      <c r="E96" s="375" t="s">
        <v>2456</v>
      </c>
      <c r="F96" s="328" t="s">
        <v>2460</v>
      </c>
      <c r="G96" s="372" t="s">
        <v>2461</v>
      </c>
      <c r="H96" s="370" t="s">
        <v>2452</v>
      </c>
      <c r="I96" s="369" t="s">
        <v>195</v>
      </c>
    </row>
    <row r="97" spans="1:9" ht="75" hidden="1">
      <c r="A97" s="361">
        <v>93</v>
      </c>
      <c r="B97" s="370" t="s">
        <v>1949</v>
      </c>
      <c r="C97" s="371">
        <v>2023</v>
      </c>
      <c r="D97" s="370" t="s">
        <v>2462</v>
      </c>
      <c r="E97" s="375" t="s">
        <v>2456</v>
      </c>
      <c r="F97" s="366" t="s">
        <v>2463</v>
      </c>
      <c r="G97" s="372" t="s">
        <v>2464</v>
      </c>
      <c r="H97" s="370"/>
      <c r="I97" s="369" t="s">
        <v>195</v>
      </c>
    </row>
    <row r="98" spans="1:9" ht="60" hidden="1">
      <c r="A98" s="361">
        <v>94</v>
      </c>
      <c r="B98" s="370" t="s">
        <v>1950</v>
      </c>
      <c r="C98" s="371">
        <v>2023</v>
      </c>
      <c r="D98" s="370" t="s">
        <v>2465</v>
      </c>
      <c r="E98" s="375" t="s">
        <v>2456</v>
      </c>
      <c r="F98" s="328" t="s">
        <v>2466</v>
      </c>
      <c r="G98" s="372" t="s">
        <v>2467</v>
      </c>
      <c r="H98" s="370"/>
      <c r="I98" s="369" t="s">
        <v>195</v>
      </c>
    </row>
    <row r="99" spans="1:9" ht="45" hidden="1">
      <c r="A99" s="361">
        <v>95</v>
      </c>
      <c r="B99" s="370" t="s">
        <v>2468</v>
      </c>
      <c r="C99" s="371">
        <v>2021</v>
      </c>
      <c r="D99" s="370" t="s">
        <v>2469</v>
      </c>
      <c r="E99" s="375" t="s">
        <v>2456</v>
      </c>
      <c r="F99" s="366" t="s">
        <v>2470</v>
      </c>
      <c r="G99" s="372" t="s">
        <v>2471</v>
      </c>
      <c r="H99" s="370" t="s">
        <v>2472</v>
      </c>
      <c r="I99" s="369" t="s">
        <v>195</v>
      </c>
    </row>
    <row r="100" spans="1:9" ht="45" hidden="1">
      <c r="A100" s="361">
        <v>96</v>
      </c>
      <c r="B100" s="370" t="s">
        <v>1542</v>
      </c>
      <c r="C100" s="371">
        <v>2021</v>
      </c>
      <c r="D100" s="370" t="s">
        <v>2473</v>
      </c>
      <c r="E100" s="375" t="s">
        <v>2456</v>
      </c>
      <c r="F100" s="366" t="s">
        <v>2474</v>
      </c>
      <c r="G100" s="372" t="s">
        <v>2475</v>
      </c>
      <c r="H100" s="370" t="s">
        <v>2476</v>
      </c>
      <c r="I100" s="369" t="s">
        <v>195</v>
      </c>
    </row>
    <row r="101" spans="1:9" ht="45" hidden="1">
      <c r="A101" s="361">
        <v>97</v>
      </c>
      <c r="B101" s="374" t="s">
        <v>1543</v>
      </c>
      <c r="C101" s="371">
        <v>2021</v>
      </c>
      <c r="D101" s="370" t="s">
        <v>2477</v>
      </c>
      <c r="E101" s="375" t="s">
        <v>2456</v>
      </c>
      <c r="F101" s="366" t="s">
        <v>2478</v>
      </c>
      <c r="G101" s="372" t="s">
        <v>2479</v>
      </c>
      <c r="H101" s="370" t="s">
        <v>2480</v>
      </c>
      <c r="I101" s="369" t="s">
        <v>195</v>
      </c>
    </row>
    <row r="102" spans="1:9" ht="105" hidden="1">
      <c r="A102" s="376">
        <v>98</v>
      </c>
      <c r="B102" s="378" t="s">
        <v>2481</v>
      </c>
      <c r="C102" s="371">
        <v>2022</v>
      </c>
      <c r="D102" s="378" t="s">
        <v>2492</v>
      </c>
      <c r="E102" s="375" t="s">
        <v>2482</v>
      </c>
      <c r="F102" s="366" t="s">
        <v>2483</v>
      </c>
      <c r="G102" s="379" t="s">
        <v>2493</v>
      </c>
      <c r="H102" s="378"/>
      <c r="I102" s="380"/>
    </row>
    <row r="103" spans="1:9" ht="45" hidden="1">
      <c r="A103" s="376">
        <v>99</v>
      </c>
      <c r="B103" s="378" t="s">
        <v>2481</v>
      </c>
      <c r="C103" s="371">
        <v>2023</v>
      </c>
      <c r="D103" s="382" t="s">
        <v>2499</v>
      </c>
      <c r="E103" s="375" t="s">
        <v>2482</v>
      </c>
      <c r="F103" s="366" t="s">
        <v>2484</v>
      </c>
      <c r="G103" s="381"/>
      <c r="H103" s="378"/>
      <c r="I103" s="380"/>
    </row>
    <row r="104" spans="1:9" ht="255" hidden="1">
      <c r="A104" s="377">
        <v>100</v>
      </c>
      <c r="B104" s="378" t="s">
        <v>2485</v>
      </c>
      <c r="C104" s="371">
        <v>2023</v>
      </c>
      <c r="D104" s="378" t="s">
        <v>2494</v>
      </c>
      <c r="E104" s="375" t="s">
        <v>2482</v>
      </c>
      <c r="F104" s="366" t="s">
        <v>2486</v>
      </c>
      <c r="G104" s="381"/>
      <c r="H104" s="378"/>
      <c r="I104" s="380"/>
    </row>
    <row r="105" spans="1:9" ht="300" hidden="1">
      <c r="A105" s="377">
        <v>101</v>
      </c>
      <c r="B105" s="378" t="s">
        <v>2487</v>
      </c>
      <c r="C105" s="371">
        <v>2022</v>
      </c>
      <c r="D105" s="378" t="s">
        <v>2495</v>
      </c>
      <c r="E105" s="375" t="s">
        <v>2482</v>
      </c>
      <c r="F105" s="366" t="s">
        <v>2488</v>
      </c>
      <c r="G105" s="379" t="s">
        <v>2496</v>
      </c>
      <c r="H105" s="378"/>
      <c r="I105" s="380"/>
    </row>
    <row r="106" spans="1:9" ht="165" hidden="1">
      <c r="A106" s="377">
        <v>102</v>
      </c>
      <c r="B106" s="378" t="s">
        <v>2489</v>
      </c>
      <c r="C106" s="371">
        <v>2022</v>
      </c>
      <c r="D106" s="378" t="s">
        <v>2497</v>
      </c>
      <c r="E106" s="375" t="s">
        <v>2482</v>
      </c>
      <c r="F106" s="366" t="s">
        <v>2490</v>
      </c>
      <c r="G106" s="379" t="s">
        <v>2498</v>
      </c>
      <c r="H106" s="378"/>
      <c r="I106" s="380"/>
    </row>
    <row r="107" spans="1:9" ht="45" hidden="1">
      <c r="A107" s="377">
        <v>103</v>
      </c>
      <c r="B107" s="378" t="s">
        <v>2489</v>
      </c>
      <c r="C107" s="371">
        <v>2023</v>
      </c>
      <c r="D107" s="378">
        <v>1</v>
      </c>
      <c r="E107" s="375" t="s">
        <v>2482</v>
      </c>
      <c r="F107" s="366" t="s">
        <v>2491</v>
      </c>
      <c r="G107" s="381"/>
      <c r="H107" s="378"/>
      <c r="I107" s="380"/>
    </row>
  </sheetData>
  <autoFilter ref="A3:I107" xr:uid="{97D999AC-D9C1-D445-8BF1-DB78EE8D7267}">
    <filterColumn colId="2">
      <filters>
        <filter val="2024"/>
      </filters>
    </filterColumn>
    <filterColumn colId="4">
      <filters>
        <filter val="Seminar Internasional"/>
        <filter val="Seminar Nasional"/>
      </filters>
    </filterColumn>
  </autoFilter>
  <dataValidations count="1">
    <dataValidation type="list" allowBlank="1" sqref="E96 E5:E15" xr:uid="{1E6E8EEF-062D-F341-9CA0-7D43272EF3F4}">
      <formula1>"Jurnal Internasional Bereputasi,Jurnal Internasional,Jurnal Nasinal Bereputasi,Jurnal Nasional,Seminar Internasional Terindeks,Seminar Internasional,Seminar Nasional Terindeks,Seminar Nasional,Pagelaran Internasional,Pagelaran Nasional,Lainnya"</formula1>
    </dataValidation>
  </dataValidations>
  <hyperlinks>
    <hyperlink ref="F89" r:id="rId1" xr:uid="{6F11310A-8ECD-4FDA-9757-B86996135294}"/>
    <hyperlink ref="F5" r:id="rId2" xr:uid="{51188F99-D1CD-436A-8B9E-4068695581D9}"/>
    <hyperlink ref="F6" r:id="rId3" xr:uid="{0C3FDE15-BBD6-4BAA-9BC1-96C7FEB4EBB5}"/>
    <hyperlink ref="F7" r:id="rId4" xr:uid="{94721F69-F1D2-4B32-B435-32D131208677}"/>
    <hyperlink ref="F8" r:id="rId5" xr:uid="{102399D9-7710-4347-94ED-52FE44194E06}"/>
    <hyperlink ref="F9" r:id="rId6" xr:uid="{C58EDA27-1070-4E79-9E45-97EA0F48391A}"/>
    <hyperlink ref="F10" r:id="rId7" xr:uid="{73BE190C-2BC2-423F-9434-4DB3553450E7}"/>
    <hyperlink ref="F11" r:id="rId8" xr:uid="{A1C38E5E-FD79-48B7-A2F0-D41078A44EEA}"/>
    <hyperlink ref="F12" r:id="rId9" xr:uid="{85C3DEEC-B748-48F8-8D0A-D56A5898C388}"/>
    <hyperlink ref="F13" r:id="rId10" xr:uid="{1FDF7058-55A1-4554-9295-A1EF57171D8E}"/>
    <hyperlink ref="F14" r:id="rId11" xr:uid="{B36AA877-EC64-4338-AAAC-4462304C18AC}"/>
    <hyperlink ref="F15" r:id="rId12" xr:uid="{28AECC83-98E9-42CF-A2FC-B1760CBE48D4}"/>
    <hyperlink ref="F16" r:id="rId13" xr:uid="{939FEB7E-107F-48AE-AEB2-0E02BB20C774}"/>
    <hyperlink ref="F17" r:id="rId14" xr:uid="{8390134F-882E-4458-A4DE-52006603FC37}"/>
    <hyperlink ref="F18" r:id="rId15" xr:uid="{FA70563A-9DF9-4C24-8AF0-A81AECD45024}"/>
    <hyperlink ref="F19" r:id="rId16" xr:uid="{3E5F1DB6-95A8-46E1-AE6F-F9628A870AD6}"/>
    <hyperlink ref="F20" r:id="rId17" xr:uid="{F92C4661-1492-4CDC-A827-1F0A492214F2}"/>
    <hyperlink ref="F21" r:id="rId18" xr:uid="{8244B45A-ED64-485C-9DF4-90F0E7B232DE}"/>
    <hyperlink ref="F22" r:id="rId19" xr:uid="{52616C0C-917D-4186-B127-3FF3810FBA66}"/>
    <hyperlink ref="F23" r:id="rId20" xr:uid="{354C5F18-DC77-42AD-9EEE-5FF41E62B29E}"/>
    <hyperlink ref="F24" r:id="rId21" xr:uid="{6A8AC998-20DA-45C5-81E2-B1183777ABCB}"/>
    <hyperlink ref="F25" r:id="rId22" xr:uid="{D3BB1065-6BCE-4C25-9773-7FD96DE64BC1}"/>
    <hyperlink ref="F26" r:id="rId23" xr:uid="{A8F852C0-4D70-4602-BC89-BECCCD185510}"/>
    <hyperlink ref="F27" r:id="rId24" xr:uid="{50EF6BAE-C006-4E0A-BE60-0B8AB9576C68}"/>
    <hyperlink ref="F28" r:id="rId25" xr:uid="{FC9BE5F3-B4BF-4222-B9C3-1DB8C8AE36CE}"/>
    <hyperlink ref="F29" r:id="rId26" xr:uid="{07484394-F38F-455D-AE1A-F7776BB3EC64}"/>
    <hyperlink ref="F30" r:id="rId27" xr:uid="{1E81FFD3-1E54-407E-A226-922F007CD93A}"/>
    <hyperlink ref="F31" r:id="rId28" xr:uid="{61231C8A-6768-4D25-884B-389554BEFB62}"/>
    <hyperlink ref="F32" r:id="rId29" xr:uid="{91199C9A-F981-488A-BEAC-6BC4DFF06AC4}"/>
    <hyperlink ref="F33" r:id="rId30" xr:uid="{F92AB31B-7481-4B86-90DA-143CB95DB405}"/>
    <hyperlink ref="F34" r:id="rId31" xr:uid="{88AF8C0B-9A7F-4C0B-9F46-3EE7409A18FB}"/>
    <hyperlink ref="F35" r:id="rId32" xr:uid="{F29D7EFC-B731-4A33-8A4B-BD31AFE39161}"/>
    <hyperlink ref="F36" r:id="rId33" xr:uid="{6AB6CDDB-775E-47B8-9C85-BB592E0BF79E}"/>
    <hyperlink ref="F37" r:id="rId34" xr:uid="{6D678CA5-9B22-4F2A-8C90-E8B2489C6A9A}"/>
    <hyperlink ref="F38" r:id="rId35" xr:uid="{8FD5EFC4-EEC4-46BD-93FF-F33F8850DFA2}"/>
    <hyperlink ref="F39" r:id="rId36" xr:uid="{A4CCEB85-8102-4687-A76F-9F4511C2C74F}"/>
    <hyperlink ref="F40" r:id="rId37" xr:uid="{77BC1F2A-CCF1-4661-B8AE-883D1EC6289E}"/>
    <hyperlink ref="F41" r:id="rId38" xr:uid="{6D672EFB-2A5A-43CB-8FED-614C45C14A5F}"/>
    <hyperlink ref="F42" r:id="rId39" xr:uid="{40434311-0F92-4A16-9A9E-073BFF3F75DA}"/>
    <hyperlink ref="F43" r:id="rId40" xr:uid="{4E12664B-EA44-4AAE-B5D1-4DCE08B11716}"/>
    <hyperlink ref="F44" r:id="rId41" xr:uid="{288C71EF-E83E-49AC-A81B-E1D07930FE4C}"/>
    <hyperlink ref="F45" r:id="rId42" xr:uid="{C575815E-6E00-4C47-8A68-B8DEA5C58C31}"/>
    <hyperlink ref="F46" r:id="rId43" xr:uid="{8FE31328-95D8-4880-98DC-472BE7FB658F}"/>
    <hyperlink ref="F47" r:id="rId44" xr:uid="{89A9B94B-B521-4CE1-A271-E586AD7DAD90}"/>
    <hyperlink ref="F48" r:id="rId45" xr:uid="{70D58FD7-BFA6-4D94-8799-B6C51FD42108}"/>
    <hyperlink ref="F49" r:id="rId46" xr:uid="{D5FA5286-9288-4D1E-9D30-D5817FC30088}"/>
    <hyperlink ref="F50" r:id="rId47" xr:uid="{2F4F3E7C-BB5C-400A-8BD7-EF5BA090EF1A}"/>
    <hyperlink ref="F51" r:id="rId48" xr:uid="{4416174B-29AA-4FD1-AA26-B62F586727F8}"/>
    <hyperlink ref="F52" r:id="rId49" xr:uid="{A84AAB58-F106-4E35-9834-B5E1CA6B9279}"/>
    <hyperlink ref="F53" r:id="rId50" xr:uid="{28A7EDAE-95ED-47A6-A1A5-1C658E241560}"/>
    <hyperlink ref="F54" r:id="rId51" xr:uid="{640BE763-6CB4-4391-970A-C914FFBC89F1}"/>
    <hyperlink ref="F55" r:id="rId52" xr:uid="{1CAA2B46-E128-4CFD-9949-8AD432837F24}"/>
    <hyperlink ref="F56" r:id="rId53" xr:uid="{7770C138-95C1-4838-A016-0BB374F9F99A}"/>
    <hyperlink ref="F57" r:id="rId54" xr:uid="{28327613-8A9C-406B-957F-31695899FED9}"/>
    <hyperlink ref="F58" r:id="rId55" xr:uid="{89A40CB6-74FB-4EFD-BB81-97756E5A9ED9}"/>
    <hyperlink ref="F59" r:id="rId56" xr:uid="{A41AD433-D633-41F4-B212-4753C888FEB5}"/>
    <hyperlink ref="F60" r:id="rId57" xr:uid="{3F2F9B3F-EFA8-4819-BFD0-954FF3D3C8FA}"/>
    <hyperlink ref="F61" r:id="rId58" xr:uid="{0C44DAFF-27EF-47D9-B7EA-7EDDD9DCBFB7}"/>
    <hyperlink ref="F62" r:id="rId59" xr:uid="{E9B0BC59-09AA-42D3-A83D-12036E9924C9}"/>
    <hyperlink ref="F63" r:id="rId60" xr:uid="{91D341B6-8BC9-4908-9F2B-7A18ADD3FF2B}"/>
    <hyperlink ref="F64" r:id="rId61" xr:uid="{AE11E31C-62DF-4DDE-9705-FD6A4C482EE4}"/>
    <hyperlink ref="F65" r:id="rId62" xr:uid="{41507FFD-8C43-4D6B-8011-FAEA2B2F77F2}"/>
    <hyperlink ref="F66" r:id="rId63" xr:uid="{AF762E68-995E-4C8C-9AAD-18DFF4615CA9}"/>
    <hyperlink ref="F67" r:id="rId64" xr:uid="{2BFA91B3-0B08-4D67-AFCC-F2B80C59F2DB}"/>
    <hyperlink ref="F68" r:id="rId65" xr:uid="{FC47178C-A3EA-4F77-A716-8E87D0702CA4}"/>
    <hyperlink ref="F69" r:id="rId66" xr:uid="{1CE67FE7-D3AE-4F5B-B5EC-E4EB7FDFC4F8}"/>
    <hyperlink ref="F70" r:id="rId67" xr:uid="{E39AE7C5-EA6C-47B6-862F-2BC6E293A981}"/>
    <hyperlink ref="F71" r:id="rId68" xr:uid="{024EFB83-7D39-42E9-A545-85A58990F2FD}"/>
    <hyperlink ref="F72" r:id="rId69" xr:uid="{F6855919-F3C3-4C3E-B1D6-E5B0D3F53222}"/>
    <hyperlink ref="F73" r:id="rId70" xr:uid="{D210AF46-B444-40BA-90E1-FF3FE5292A11}"/>
    <hyperlink ref="F74" r:id="rId71" xr:uid="{E3C5C769-37FC-4DC5-866D-5B69ABDF0CC6}"/>
    <hyperlink ref="F75" r:id="rId72" xr:uid="{4195FDC5-299D-40DB-A99D-DA8234BFF8E7}"/>
    <hyperlink ref="F76" r:id="rId73" xr:uid="{316FC0E2-8972-4BF7-A8A5-7DF3597E0F38}"/>
    <hyperlink ref="F77" r:id="rId74" xr:uid="{75A0AA26-0BBC-4467-A9A7-6DD694234E1E}"/>
    <hyperlink ref="F78" r:id="rId75" xr:uid="{45D1C665-2369-44DB-A33A-E9D062054EEC}"/>
    <hyperlink ref="B79" r:id="rId76" display="https://scholar.google.com/citations?view_op=view_citation&amp;hl=en&amp;user=zA98PR8AAAAJ&amp;sortby=pubdate&amp;citation_for_view=zA98PR8AAAAJ:LkGwnXOMwfcC" xr:uid="{7FA0A6A5-87AF-4A20-8E16-6BAE7144B7BD}"/>
    <hyperlink ref="F79" r:id="rId77" xr:uid="{C8E79758-0BCA-4958-BFBB-12C2A7F22CB7}"/>
    <hyperlink ref="B80" r:id="rId78" display="https://scholar.google.com/citations?view_op=view_citation&amp;hl=en&amp;user=zA98PR8AAAAJ&amp;sortby=pubdate&amp;citation_for_view=zA98PR8AAAAJ:_FxGoFyzp5QC" xr:uid="{FFF668F7-F2FE-4D27-8ABB-7B919A764E4B}"/>
    <hyperlink ref="F80" r:id="rId79" xr:uid="{D13DF02B-CD0C-4BB4-A0FF-253A3FDEFE59}"/>
    <hyperlink ref="B81" r:id="rId80" display="https://scholar.google.com/citations?view_op=view_citation&amp;hl=en&amp;user=zA98PR8AAAAJ&amp;sortby=pubdate&amp;citation_for_view=zA98PR8AAAAJ:ufrVoPGSRksC" xr:uid="{5F760D58-4FE6-4980-87C8-952646F4545D}"/>
    <hyperlink ref="F81" r:id="rId81" xr:uid="{3C896182-434B-4428-9D0D-A4C73566AF82}"/>
    <hyperlink ref="F82" r:id="rId82" xr:uid="{3AD1B17A-1C5E-4D14-AAE6-9926869011B8}"/>
    <hyperlink ref="F83" r:id="rId83" xr:uid="{6359BAC9-FE0A-4200-95F6-56F610F4D79F}"/>
    <hyperlink ref="F84" r:id="rId84" xr:uid="{FF115AAD-8882-4FAE-9F58-49372D13A2C2}"/>
    <hyperlink ref="F85" r:id="rId85" xr:uid="{7FC60917-2586-4315-ACF6-1375CABC8EC0}"/>
    <hyperlink ref="B86" r:id="rId86" display="https://scholar.google.com/citations?view_op=view_citation&amp;hl=en&amp;user=3_maRAoAAAAJ&amp;sortby=pubdate&amp;citation_for_view=3_maRAoAAAAJ:YsrPvlHIBpEC" xr:uid="{4A2BB4D7-95CA-4E90-A6CD-1BD311071EF8}"/>
    <hyperlink ref="F86" r:id="rId87" xr:uid="{5875258D-527D-419C-9D41-3084A76BA1BA}"/>
    <hyperlink ref="F87" r:id="rId88" xr:uid="{EB48B903-1F51-434D-AD0B-78487142BBE5}"/>
    <hyperlink ref="F88" r:id="rId89" xr:uid="{CC9AE994-EBAA-40E6-AD1F-26D33B3E36E3}"/>
    <hyperlink ref="F90" r:id="rId90" xr:uid="{CAD7F037-7834-4A04-9484-0055FEBE3D4A}"/>
    <hyperlink ref="F91" r:id="rId91" xr:uid="{BAA2F40F-3C02-411D-8909-33691DD02D19}"/>
    <hyperlink ref="F92" r:id="rId92" xr:uid="{A910A163-F1B6-4183-8D93-8B06BA4F3927}"/>
    <hyperlink ref="F93" r:id="rId93" xr:uid="{A1A1BE16-662B-4324-936C-7DE11E102905}"/>
    <hyperlink ref="F94" r:id="rId94" xr:uid="{AEDDBE7F-C67F-4003-91A3-B7FF3B3E4BEF}"/>
    <hyperlink ref="F95" r:id="rId95" xr:uid="{C20A404E-C701-4808-8BA0-66619F73936A}"/>
    <hyperlink ref="F100" r:id="rId96" xr:uid="{D2E8A537-1F3B-409C-9E66-7E14A3F0EF1C}"/>
    <hyperlink ref="F99" r:id="rId97" xr:uid="{D3528319-06D0-43D1-ABD8-4DABA17ABBBB}"/>
    <hyperlink ref="F101" r:id="rId98" xr:uid="{1A899503-7A35-40B7-855F-B9F715D833A5}"/>
    <hyperlink ref="F97" r:id="rId99" xr:uid="{FCBAB645-A802-4F0D-9203-839103CB5B4A}"/>
    <hyperlink ref="F96" r:id="rId100" xr:uid="{788B0144-1C1E-48DD-BF0B-276AA14BD5E1}"/>
    <hyperlink ref="F98" r:id="rId101" xr:uid="{FCCB174A-2EE4-433D-B7B2-718E3B0733DE}"/>
    <hyperlink ref="F103" r:id="rId102" xr:uid="{2E2D75B6-7CAC-4059-9D3B-C0A5556B194A}"/>
    <hyperlink ref="F104" r:id="rId103" xr:uid="{4F31F95C-B3DF-4345-9923-3B58BDA9BD21}"/>
    <hyperlink ref="F105" r:id="rId104" xr:uid="{392623EA-7705-46AE-8EAF-BD6E6EC4076A}"/>
    <hyperlink ref="F107" r:id="rId105" xr:uid="{3CB4DBF6-9BEE-4CBD-87E7-012C7189AD31}"/>
    <hyperlink ref="F106" r:id="rId106" xr:uid="{D42822DB-0B72-4965-ACF9-3E00A4435C08}"/>
    <hyperlink ref="F102" r:id="rId107" xr:uid="{1DD92E46-DADB-4C26-94F4-00C209EA912F}"/>
  </hyperlinks>
  <pageMargins left="0.7" right="0.7" top="0.75" bottom="0.75" header="0.3" footer="0.3"/>
  <drawing r:id="rId10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4ECA-EC91-644B-A6ED-B2D308332A58}">
  <dimension ref="A1:C11"/>
  <sheetViews>
    <sheetView workbookViewId="0">
      <selection activeCell="B6" sqref="B6"/>
    </sheetView>
  </sheetViews>
  <sheetFormatPr defaultColWidth="10.625" defaultRowHeight="15.75"/>
  <cols>
    <col min="1" max="1" width="10.625" style="42"/>
    <col min="2" max="2" width="21.625" style="42" customWidth="1"/>
    <col min="3" max="3" width="21.875" style="42" customWidth="1"/>
    <col min="4" max="16384" width="10.625" style="42"/>
  </cols>
  <sheetData>
    <row r="1" spans="1:3" s="49" customFormat="1" ht="32.25" customHeight="1">
      <c r="A1" s="114" t="s">
        <v>314</v>
      </c>
    </row>
    <row r="3" spans="1:3">
      <c r="A3" s="268" t="s">
        <v>14</v>
      </c>
      <c r="B3" s="268" t="s">
        <v>286</v>
      </c>
      <c r="C3" s="268" t="s">
        <v>287</v>
      </c>
    </row>
    <row r="4" spans="1:3">
      <c r="A4" s="269">
        <v>1</v>
      </c>
      <c r="B4" s="269">
        <v>2</v>
      </c>
      <c r="C4" s="269">
        <v>3</v>
      </c>
    </row>
    <row r="5" spans="1:3">
      <c r="A5" s="270" t="s">
        <v>288</v>
      </c>
      <c r="B5" s="201">
        <v>1142</v>
      </c>
      <c r="C5" s="204">
        <v>1415</v>
      </c>
    </row>
    <row r="6" spans="1:3">
      <c r="A6" s="270" t="s">
        <v>289</v>
      </c>
      <c r="B6" s="201">
        <v>1108</v>
      </c>
      <c r="C6" s="208">
        <v>1420</v>
      </c>
    </row>
    <row r="7" spans="1:3">
      <c r="A7" s="58"/>
      <c r="B7" s="58"/>
      <c r="C7" s="58"/>
    </row>
    <row r="8" spans="1:3">
      <c r="A8" s="271" t="s">
        <v>19</v>
      </c>
      <c r="B8" s="489" t="s">
        <v>282</v>
      </c>
      <c r="C8" s="490"/>
    </row>
    <row r="9" spans="1:3">
      <c r="A9" s="270">
        <v>1</v>
      </c>
      <c r="B9" s="491" t="s">
        <v>290</v>
      </c>
      <c r="C9" s="490"/>
    </row>
    <row r="10" spans="1:3">
      <c r="A10" s="270">
        <v>2</v>
      </c>
      <c r="B10" s="491" t="s">
        <v>291</v>
      </c>
      <c r="C10" s="490"/>
    </row>
    <row r="11" spans="1:3">
      <c r="A11" s="270">
        <v>3</v>
      </c>
      <c r="B11" s="491" t="s">
        <v>292</v>
      </c>
      <c r="C11" s="490"/>
    </row>
  </sheetData>
  <mergeCells count="4">
    <mergeCell ref="B8:C8"/>
    <mergeCell ref="B9:C9"/>
    <mergeCell ref="B10:C10"/>
    <mergeCell ref="B11: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zoomScale="115" zoomScaleNormal="115" workbookViewId="0">
      <selection activeCell="E10" sqref="E10"/>
    </sheetView>
  </sheetViews>
  <sheetFormatPr defaultColWidth="11.125" defaultRowHeight="15.75"/>
  <cols>
    <col min="1" max="1" width="4.5" style="50" customWidth="1"/>
    <col min="2" max="2" width="27.875" style="50" customWidth="1"/>
    <col min="3" max="3" width="22.375" style="50" customWidth="1"/>
    <col min="4" max="4" width="17.625" style="50" customWidth="1"/>
    <col min="5" max="5" width="14" style="50" customWidth="1"/>
    <col min="6" max="6" width="17.125" style="50" customWidth="1"/>
    <col min="7" max="7" width="30.5" style="50" customWidth="1"/>
    <col min="8" max="8" width="12.125" style="50" customWidth="1"/>
    <col min="9" max="26" width="10.625" style="50" customWidth="1"/>
    <col min="27" max="16384" width="11.125" style="50"/>
  </cols>
  <sheetData>
    <row r="1" spans="1:7">
      <c r="A1" s="40" t="s">
        <v>24</v>
      </c>
      <c r="B1" s="49"/>
    </row>
    <row r="3" spans="1:7">
      <c r="A3" s="411" t="s">
        <v>19</v>
      </c>
      <c r="B3" s="411" t="s">
        <v>20</v>
      </c>
      <c r="C3" s="411" t="s">
        <v>25</v>
      </c>
      <c r="D3" s="412"/>
      <c r="E3" s="411" t="s">
        <v>26</v>
      </c>
      <c r="F3" s="411" t="s">
        <v>27</v>
      </c>
      <c r="G3" s="411" t="s">
        <v>28</v>
      </c>
    </row>
    <row r="4" spans="1:7">
      <c r="A4" s="412"/>
      <c r="B4" s="412"/>
      <c r="C4" s="411" t="s">
        <v>29</v>
      </c>
      <c r="D4" s="411" t="s">
        <v>30</v>
      </c>
      <c r="E4" s="412"/>
      <c r="F4" s="412"/>
      <c r="G4" s="412"/>
    </row>
    <row r="5" spans="1:7">
      <c r="A5" s="412"/>
      <c r="B5" s="412"/>
      <c r="C5" s="412"/>
      <c r="D5" s="412"/>
      <c r="E5" s="412"/>
      <c r="F5" s="412"/>
      <c r="G5" s="412"/>
    </row>
    <row r="6" spans="1:7">
      <c r="A6" s="131">
        <v>0</v>
      </c>
      <c r="B6" s="131">
        <v>1</v>
      </c>
      <c r="C6" s="131">
        <v>2</v>
      </c>
      <c r="D6" s="131">
        <v>3</v>
      </c>
      <c r="E6" s="131">
        <v>4</v>
      </c>
      <c r="F6" s="131">
        <v>5</v>
      </c>
      <c r="G6" s="131">
        <v>6</v>
      </c>
    </row>
    <row r="7" spans="1:7" ht="30">
      <c r="A7" s="164">
        <v>1</v>
      </c>
      <c r="B7" s="165" t="s">
        <v>329</v>
      </c>
      <c r="C7" s="165" t="s">
        <v>434</v>
      </c>
      <c r="D7" s="165" t="s">
        <v>435</v>
      </c>
      <c r="E7" s="165" t="s">
        <v>319</v>
      </c>
      <c r="F7" s="301">
        <v>13104309705697</v>
      </c>
      <c r="G7" s="165" t="s">
        <v>436</v>
      </c>
    </row>
    <row r="8" spans="1:7" ht="30">
      <c r="A8" s="164">
        <v>2</v>
      </c>
      <c r="B8" s="165" t="s">
        <v>335</v>
      </c>
      <c r="C8" s="165" t="s">
        <v>437</v>
      </c>
      <c r="D8" s="165" t="s">
        <v>438</v>
      </c>
      <c r="E8" s="165" t="s">
        <v>319</v>
      </c>
      <c r="F8" s="301" t="s">
        <v>438</v>
      </c>
      <c r="G8" s="165" t="s">
        <v>439</v>
      </c>
    </row>
    <row r="9" spans="1:7" ht="60">
      <c r="A9" s="164">
        <v>3</v>
      </c>
      <c r="B9" s="165" t="s">
        <v>338</v>
      </c>
      <c r="C9" s="165" t="s">
        <v>440</v>
      </c>
      <c r="D9" s="165" t="s">
        <v>438</v>
      </c>
      <c r="E9" s="165" t="s">
        <v>441</v>
      </c>
      <c r="F9" s="301" t="s">
        <v>438</v>
      </c>
      <c r="G9" s="165" t="s">
        <v>442</v>
      </c>
    </row>
    <row r="10" spans="1:7" ht="30">
      <c r="A10" s="164">
        <v>4</v>
      </c>
      <c r="B10" s="165" t="s">
        <v>341</v>
      </c>
      <c r="C10" s="165" t="s">
        <v>437</v>
      </c>
      <c r="D10" s="165" t="s">
        <v>438</v>
      </c>
      <c r="E10" s="165" t="s">
        <v>319</v>
      </c>
      <c r="F10" s="301" t="s">
        <v>438</v>
      </c>
      <c r="G10" s="165" t="s">
        <v>438</v>
      </c>
    </row>
    <row r="11" spans="1:7" ht="30">
      <c r="A11" s="164">
        <v>5</v>
      </c>
      <c r="B11" s="165" t="s">
        <v>343</v>
      </c>
      <c r="C11" s="165" t="s">
        <v>443</v>
      </c>
      <c r="D11" s="165" t="s">
        <v>438</v>
      </c>
      <c r="E11" s="165" t="s">
        <v>319</v>
      </c>
      <c r="F11" s="301">
        <v>12104309713682</v>
      </c>
      <c r="G11" s="165" t="s">
        <v>444</v>
      </c>
    </row>
    <row r="12" spans="1:7" ht="90">
      <c r="A12" s="164">
        <v>6</v>
      </c>
      <c r="B12" s="165" t="s">
        <v>345</v>
      </c>
      <c r="C12" s="165" t="s">
        <v>445</v>
      </c>
      <c r="D12" s="165" t="s">
        <v>446</v>
      </c>
      <c r="E12" s="165" t="s">
        <v>319</v>
      </c>
      <c r="F12" s="301">
        <v>17104309700724</v>
      </c>
      <c r="G12" s="165" t="s">
        <v>447</v>
      </c>
    </row>
    <row r="13" spans="1:7" ht="135">
      <c r="A13" s="164">
        <v>7</v>
      </c>
      <c r="B13" s="165" t="s">
        <v>347</v>
      </c>
      <c r="C13" s="165" t="s">
        <v>448</v>
      </c>
      <c r="D13" s="165" t="s">
        <v>438</v>
      </c>
      <c r="E13" s="165" t="s">
        <v>319</v>
      </c>
      <c r="F13" s="301" t="s">
        <v>438</v>
      </c>
      <c r="G13" s="165" t="s">
        <v>449</v>
      </c>
    </row>
    <row r="14" spans="1:7" ht="90">
      <c r="A14" s="164">
        <v>8</v>
      </c>
      <c r="B14" s="165" t="s">
        <v>349</v>
      </c>
      <c r="C14" s="165" t="s">
        <v>437</v>
      </c>
      <c r="D14" s="165" t="s">
        <v>438</v>
      </c>
      <c r="E14" s="165" t="s">
        <v>319</v>
      </c>
      <c r="F14" s="301" t="s">
        <v>438</v>
      </c>
      <c r="G14" s="302" t="s">
        <v>450</v>
      </c>
    </row>
    <row r="15" spans="1:7" ht="30">
      <c r="A15" s="164">
        <v>9</v>
      </c>
      <c r="B15" s="165" t="s">
        <v>351</v>
      </c>
      <c r="C15" s="165" t="s">
        <v>437</v>
      </c>
      <c r="D15" s="165" t="s">
        <v>438</v>
      </c>
      <c r="E15" s="165" t="s">
        <v>319</v>
      </c>
      <c r="F15" s="301">
        <v>21104201602834</v>
      </c>
      <c r="G15" s="165" t="s">
        <v>444</v>
      </c>
    </row>
    <row r="16" spans="1:7" ht="30">
      <c r="A16" s="164">
        <v>10</v>
      </c>
      <c r="B16" s="165" t="s">
        <v>451</v>
      </c>
      <c r="C16" s="165" t="s">
        <v>448</v>
      </c>
      <c r="D16" s="165" t="s">
        <v>438</v>
      </c>
      <c r="E16" s="165" t="s">
        <v>452</v>
      </c>
      <c r="F16" s="301" t="s">
        <v>438</v>
      </c>
      <c r="G16" s="165" t="s">
        <v>453</v>
      </c>
    </row>
    <row r="17" spans="1:7" ht="30">
      <c r="A17" s="164">
        <v>11</v>
      </c>
      <c r="B17" s="165" t="s">
        <v>355</v>
      </c>
      <c r="C17" s="165" t="s">
        <v>443</v>
      </c>
      <c r="D17" s="165" t="s">
        <v>438</v>
      </c>
      <c r="E17" s="165" t="s">
        <v>319</v>
      </c>
      <c r="F17" s="301" t="s">
        <v>438</v>
      </c>
      <c r="G17" s="165" t="s">
        <v>454</v>
      </c>
    </row>
    <row r="18" spans="1:7" ht="60">
      <c r="A18" s="164">
        <v>12</v>
      </c>
      <c r="B18" s="165" t="s">
        <v>357</v>
      </c>
      <c r="C18" s="165" t="s">
        <v>319</v>
      </c>
      <c r="D18" s="165" t="s">
        <v>443</v>
      </c>
      <c r="E18" s="165" t="s">
        <v>319</v>
      </c>
      <c r="F18" s="301">
        <v>11104309705774</v>
      </c>
      <c r="G18" s="165" t="s">
        <v>455</v>
      </c>
    </row>
    <row r="19" spans="1:7" ht="60">
      <c r="A19" s="164">
        <v>13</v>
      </c>
      <c r="B19" s="165" t="s">
        <v>359</v>
      </c>
      <c r="C19" s="165" t="s">
        <v>456</v>
      </c>
      <c r="D19" s="165" t="s">
        <v>456</v>
      </c>
      <c r="E19" s="165" t="s">
        <v>457</v>
      </c>
      <c r="F19" s="301">
        <v>12104309711093</v>
      </c>
      <c r="G19" s="165" t="s">
        <v>458</v>
      </c>
    </row>
    <row r="20" spans="1:7" ht="30">
      <c r="A20" s="164">
        <v>14</v>
      </c>
      <c r="B20" s="165" t="s">
        <v>361</v>
      </c>
      <c r="C20" s="165" t="s">
        <v>448</v>
      </c>
      <c r="D20" s="165" t="s">
        <v>438</v>
      </c>
      <c r="E20" s="165" t="s">
        <v>319</v>
      </c>
      <c r="F20" s="301" t="s">
        <v>438</v>
      </c>
      <c r="G20" s="165" t="s">
        <v>459</v>
      </c>
    </row>
    <row r="21" spans="1:7" ht="60">
      <c r="A21" s="164">
        <v>15</v>
      </c>
      <c r="B21" s="165" t="s">
        <v>363</v>
      </c>
      <c r="C21" s="165" t="s">
        <v>460</v>
      </c>
      <c r="D21" s="165" t="s">
        <v>461</v>
      </c>
      <c r="E21" s="165" t="s">
        <v>462</v>
      </c>
      <c r="F21" s="301">
        <v>20104309700601</v>
      </c>
      <c r="G21" s="165" t="s">
        <v>438</v>
      </c>
    </row>
    <row r="22" spans="1:7" ht="30">
      <c r="A22" s="164">
        <v>16</v>
      </c>
      <c r="B22" s="165" t="s">
        <v>365</v>
      </c>
      <c r="C22" s="165" t="s">
        <v>437</v>
      </c>
      <c r="D22" s="165" t="s">
        <v>438</v>
      </c>
      <c r="E22" s="165" t="s">
        <v>319</v>
      </c>
      <c r="F22" s="301">
        <v>21104201602670</v>
      </c>
      <c r="G22" s="165" t="s">
        <v>463</v>
      </c>
    </row>
    <row r="23" spans="1:7" ht="30">
      <c r="A23" s="164">
        <v>17</v>
      </c>
      <c r="B23" s="165" t="s">
        <v>367</v>
      </c>
      <c r="C23" s="165" t="s">
        <v>448</v>
      </c>
      <c r="D23" s="165" t="s">
        <v>438</v>
      </c>
      <c r="E23" s="165" t="s">
        <v>319</v>
      </c>
      <c r="F23" s="301" t="s">
        <v>438</v>
      </c>
      <c r="G23" s="165" t="s">
        <v>438</v>
      </c>
    </row>
    <row r="24" spans="1:7" ht="60">
      <c r="A24" s="164">
        <v>18</v>
      </c>
      <c r="B24" s="165" t="s">
        <v>369</v>
      </c>
      <c r="C24" s="165" t="s">
        <v>464</v>
      </c>
      <c r="D24" s="165" t="s">
        <v>438</v>
      </c>
      <c r="E24" s="165" t="s">
        <v>319</v>
      </c>
      <c r="F24" s="301">
        <v>11104309708126</v>
      </c>
      <c r="G24" s="165" t="s">
        <v>465</v>
      </c>
    </row>
    <row r="25" spans="1:7" ht="30">
      <c r="A25" s="164">
        <v>19</v>
      </c>
      <c r="B25" s="165" t="s">
        <v>371</v>
      </c>
      <c r="C25" s="165" t="s">
        <v>443</v>
      </c>
      <c r="D25" s="165" t="s">
        <v>438</v>
      </c>
      <c r="E25" s="165" t="s">
        <v>319</v>
      </c>
      <c r="F25" s="301" t="s">
        <v>438</v>
      </c>
      <c r="G25" s="165" t="s">
        <v>466</v>
      </c>
    </row>
    <row r="26" spans="1:7" ht="30">
      <c r="A26" s="164">
        <v>20</v>
      </c>
      <c r="B26" s="165" t="s">
        <v>373</v>
      </c>
      <c r="C26" s="165" t="s">
        <v>437</v>
      </c>
      <c r="D26" s="165" t="s">
        <v>438</v>
      </c>
      <c r="E26" s="165" t="s">
        <v>319</v>
      </c>
      <c r="F26" s="301" t="s">
        <v>438</v>
      </c>
      <c r="G26" s="165" t="s">
        <v>463</v>
      </c>
    </row>
    <row r="27" spans="1:7">
      <c r="A27" s="164">
        <v>21</v>
      </c>
      <c r="B27" s="165" t="s">
        <v>375</v>
      </c>
      <c r="C27" s="165" t="s">
        <v>443</v>
      </c>
      <c r="D27" s="165" t="s">
        <v>438</v>
      </c>
      <c r="E27" s="165" t="s">
        <v>319</v>
      </c>
      <c r="F27" s="301" t="s">
        <v>438</v>
      </c>
      <c r="G27" s="165" t="s">
        <v>438</v>
      </c>
    </row>
    <row r="28" spans="1:7" ht="60">
      <c r="A28" s="164">
        <v>22</v>
      </c>
      <c r="B28" s="165" t="s">
        <v>377</v>
      </c>
      <c r="C28" s="165" t="s">
        <v>467</v>
      </c>
      <c r="D28" s="165" t="s">
        <v>438</v>
      </c>
      <c r="E28" s="165" t="s">
        <v>319</v>
      </c>
      <c r="F28" s="301" t="s">
        <v>438</v>
      </c>
      <c r="G28" s="165" t="s">
        <v>468</v>
      </c>
    </row>
    <row r="29" spans="1:7" ht="45">
      <c r="A29" s="164">
        <v>23</v>
      </c>
      <c r="B29" s="165" t="s">
        <v>379</v>
      </c>
      <c r="C29" s="165" t="s">
        <v>319</v>
      </c>
      <c r="D29" s="165" t="s">
        <v>440</v>
      </c>
      <c r="E29" s="165" t="s">
        <v>319</v>
      </c>
      <c r="F29" s="301">
        <v>8198308854</v>
      </c>
      <c r="G29" s="165" t="s">
        <v>469</v>
      </c>
    </row>
    <row r="30" spans="1:7" ht="30">
      <c r="A30" s="164">
        <v>24</v>
      </c>
      <c r="B30" s="165" t="s">
        <v>381</v>
      </c>
      <c r="C30" s="165" t="s">
        <v>443</v>
      </c>
      <c r="D30" s="165" t="s">
        <v>438</v>
      </c>
      <c r="E30" s="165" t="s">
        <v>319</v>
      </c>
      <c r="F30" s="301" t="s">
        <v>438</v>
      </c>
      <c r="G30" s="165" t="s">
        <v>444</v>
      </c>
    </row>
    <row r="31" spans="1:7" ht="30">
      <c r="A31" s="164">
        <v>25</v>
      </c>
      <c r="B31" s="165" t="s">
        <v>383</v>
      </c>
      <c r="C31" s="165" t="s">
        <v>470</v>
      </c>
      <c r="D31" s="165" t="s">
        <v>438</v>
      </c>
      <c r="E31" s="165" t="s">
        <v>319</v>
      </c>
      <c r="F31" s="301" t="s">
        <v>438</v>
      </c>
      <c r="G31" s="165" t="s">
        <v>471</v>
      </c>
    </row>
    <row r="32" spans="1:7" ht="45">
      <c r="A32" s="164">
        <v>26</v>
      </c>
      <c r="B32" s="165" t="s">
        <v>385</v>
      </c>
      <c r="C32" s="165" t="s">
        <v>472</v>
      </c>
      <c r="D32" s="165" t="s">
        <v>473</v>
      </c>
      <c r="E32" s="165" t="s">
        <v>474</v>
      </c>
      <c r="F32" s="301" t="s">
        <v>438</v>
      </c>
      <c r="G32" s="165" t="s">
        <v>438</v>
      </c>
    </row>
    <row r="33" spans="1:7" ht="60">
      <c r="A33" s="164">
        <v>27</v>
      </c>
      <c r="B33" s="165" t="s">
        <v>388</v>
      </c>
      <c r="C33" s="165" t="s">
        <v>443</v>
      </c>
      <c r="D33" s="165" t="s">
        <v>438</v>
      </c>
      <c r="E33" s="165" t="s">
        <v>319</v>
      </c>
      <c r="F33" s="301" t="s">
        <v>438</v>
      </c>
      <c r="G33" s="165" t="s">
        <v>475</v>
      </c>
    </row>
    <row r="34" spans="1:7" ht="30">
      <c r="A34" s="164">
        <v>28</v>
      </c>
      <c r="B34" s="165" t="s">
        <v>390</v>
      </c>
      <c r="C34" s="165" t="s">
        <v>476</v>
      </c>
      <c r="D34" s="165" t="s">
        <v>438</v>
      </c>
      <c r="E34" s="165" t="s">
        <v>441</v>
      </c>
      <c r="F34" s="301" t="s">
        <v>438</v>
      </c>
      <c r="G34" s="165" t="s">
        <v>477</v>
      </c>
    </row>
    <row r="35" spans="1:7">
      <c r="A35" s="164">
        <v>29</v>
      </c>
      <c r="B35" s="165" t="s">
        <v>392</v>
      </c>
      <c r="C35" s="165" t="s">
        <v>443</v>
      </c>
      <c r="D35" s="165" t="s">
        <v>438</v>
      </c>
      <c r="E35" s="165" t="s">
        <v>319</v>
      </c>
      <c r="F35" s="301" t="s">
        <v>438</v>
      </c>
      <c r="G35" s="165" t="s">
        <v>438</v>
      </c>
    </row>
    <row r="36" spans="1:7" ht="90">
      <c r="A36" s="164">
        <v>30</v>
      </c>
      <c r="B36" s="165" t="s">
        <v>394</v>
      </c>
      <c r="C36" s="165" t="s">
        <v>443</v>
      </c>
      <c r="D36" s="165" t="s">
        <v>438</v>
      </c>
      <c r="E36" s="165" t="s">
        <v>319</v>
      </c>
      <c r="F36" s="301">
        <v>11104309718325</v>
      </c>
      <c r="G36" s="165" t="s">
        <v>478</v>
      </c>
    </row>
    <row r="37" spans="1:7" ht="120">
      <c r="A37" s="164">
        <v>31</v>
      </c>
      <c r="B37" s="165" t="s">
        <v>396</v>
      </c>
      <c r="C37" s="165" t="s">
        <v>448</v>
      </c>
      <c r="D37" s="165" t="s">
        <v>479</v>
      </c>
      <c r="E37" s="165" t="s">
        <v>452</v>
      </c>
      <c r="F37" s="301">
        <v>21104201603021</v>
      </c>
      <c r="G37" s="302" t="s">
        <v>480</v>
      </c>
    </row>
    <row r="38" spans="1:7" ht="165">
      <c r="A38" s="164">
        <v>32</v>
      </c>
      <c r="B38" s="165" t="s">
        <v>398</v>
      </c>
      <c r="C38" s="165" t="s">
        <v>467</v>
      </c>
      <c r="D38" s="165" t="s">
        <v>456</v>
      </c>
      <c r="E38" s="165" t="s">
        <v>319</v>
      </c>
      <c r="F38" s="301">
        <v>15104309706193</v>
      </c>
      <c r="G38" s="165" t="s">
        <v>481</v>
      </c>
    </row>
    <row r="39" spans="1:7" ht="75">
      <c r="A39" s="164">
        <v>33</v>
      </c>
      <c r="B39" s="165" t="s">
        <v>400</v>
      </c>
      <c r="C39" s="165" t="s">
        <v>319</v>
      </c>
      <c r="D39" s="165" t="s">
        <v>482</v>
      </c>
      <c r="E39" s="165" t="s">
        <v>482</v>
      </c>
      <c r="F39" s="301">
        <v>11104309702359</v>
      </c>
      <c r="G39" s="165" t="s">
        <v>483</v>
      </c>
    </row>
    <row r="40" spans="1:7" ht="30">
      <c r="A40" s="164">
        <v>34</v>
      </c>
      <c r="B40" s="165" t="s">
        <v>402</v>
      </c>
      <c r="C40" s="165" t="s">
        <v>482</v>
      </c>
      <c r="D40" s="165" t="s">
        <v>482</v>
      </c>
      <c r="E40" s="165" t="s">
        <v>482</v>
      </c>
      <c r="F40" s="301">
        <v>17104314907712</v>
      </c>
      <c r="G40" s="165" t="s">
        <v>484</v>
      </c>
    </row>
    <row r="41" spans="1:7" ht="135">
      <c r="A41" s="164">
        <v>35</v>
      </c>
      <c r="B41" s="165" t="s">
        <v>404</v>
      </c>
      <c r="C41" s="165" t="s">
        <v>485</v>
      </c>
      <c r="D41" s="165" t="s">
        <v>482</v>
      </c>
      <c r="E41" s="165" t="s">
        <v>482</v>
      </c>
      <c r="F41" s="301" t="s">
        <v>438</v>
      </c>
      <c r="G41" s="165" t="s">
        <v>486</v>
      </c>
    </row>
    <row r="42" spans="1:7">
      <c r="A42" s="164">
        <v>36</v>
      </c>
      <c r="B42" s="165" t="s">
        <v>406</v>
      </c>
      <c r="C42" s="165" t="s">
        <v>487</v>
      </c>
      <c r="D42" s="165" t="s">
        <v>482</v>
      </c>
      <c r="E42" s="165" t="s">
        <v>482</v>
      </c>
      <c r="F42" s="301">
        <v>18104309703022</v>
      </c>
      <c r="G42" s="165" t="s">
        <v>484</v>
      </c>
    </row>
    <row r="43" spans="1:7" ht="135">
      <c r="A43" s="164">
        <v>37</v>
      </c>
      <c r="B43" s="165" t="s">
        <v>408</v>
      </c>
      <c r="C43" s="165" t="s">
        <v>448</v>
      </c>
      <c r="D43" s="165" t="s">
        <v>488</v>
      </c>
      <c r="E43" s="165" t="s">
        <v>319</v>
      </c>
      <c r="F43" s="301">
        <v>11104309709202</v>
      </c>
      <c r="G43" s="165" t="s">
        <v>489</v>
      </c>
    </row>
    <row r="44" spans="1:7" ht="30">
      <c r="A44" s="164">
        <v>38</v>
      </c>
      <c r="B44" s="165" t="s">
        <v>410</v>
      </c>
      <c r="C44" s="165" t="s">
        <v>319</v>
      </c>
      <c r="D44" s="165" t="s">
        <v>467</v>
      </c>
      <c r="E44" s="165" t="s">
        <v>319</v>
      </c>
      <c r="F44" s="301" t="s">
        <v>438</v>
      </c>
      <c r="G44" s="165" t="s">
        <v>438</v>
      </c>
    </row>
    <row r="45" spans="1:7" ht="90">
      <c r="A45" s="164">
        <v>39</v>
      </c>
      <c r="B45" s="165" t="s">
        <v>413</v>
      </c>
      <c r="C45" s="165" t="s">
        <v>448</v>
      </c>
      <c r="D45" s="165" t="s">
        <v>490</v>
      </c>
      <c r="E45" s="165" t="s">
        <v>452</v>
      </c>
      <c r="F45" s="301">
        <v>11104309713138</v>
      </c>
      <c r="G45" s="165" t="s">
        <v>491</v>
      </c>
    </row>
    <row r="46" spans="1:7" ht="165">
      <c r="A46" s="164">
        <v>40</v>
      </c>
      <c r="B46" s="165" t="s">
        <v>415</v>
      </c>
      <c r="C46" s="165" t="s">
        <v>492</v>
      </c>
      <c r="D46" s="165" t="s">
        <v>456</v>
      </c>
      <c r="E46" s="165" t="s">
        <v>452</v>
      </c>
      <c r="F46" s="301">
        <v>14104309701157</v>
      </c>
      <c r="G46" s="165" t="s">
        <v>493</v>
      </c>
    </row>
    <row r="47" spans="1:7" ht="30">
      <c r="A47" s="164">
        <v>41</v>
      </c>
      <c r="B47" s="165" t="s">
        <v>417</v>
      </c>
      <c r="C47" s="165" t="s">
        <v>494</v>
      </c>
      <c r="D47" s="165" t="s">
        <v>482</v>
      </c>
      <c r="E47" s="165" t="s">
        <v>319</v>
      </c>
      <c r="F47" s="301">
        <v>11104309717283</v>
      </c>
      <c r="G47" s="165" t="s">
        <v>495</v>
      </c>
    </row>
    <row r="48" spans="1:7" ht="45">
      <c r="A48" s="164">
        <v>42</v>
      </c>
      <c r="B48" s="165" t="s">
        <v>419</v>
      </c>
      <c r="C48" s="165" t="s">
        <v>496</v>
      </c>
      <c r="D48" s="165" t="s">
        <v>482</v>
      </c>
      <c r="E48" s="165" t="s">
        <v>497</v>
      </c>
      <c r="F48" s="301">
        <v>11104309717437</v>
      </c>
      <c r="G48" s="165" t="s">
        <v>498</v>
      </c>
    </row>
    <row r="49" spans="1:7" ht="30">
      <c r="A49" s="164">
        <v>43</v>
      </c>
      <c r="B49" s="165" t="s">
        <v>421</v>
      </c>
      <c r="C49" s="165" t="s">
        <v>494</v>
      </c>
      <c r="D49" s="165" t="s">
        <v>499</v>
      </c>
      <c r="E49" s="165" t="s">
        <v>482</v>
      </c>
      <c r="F49" s="301">
        <v>101198301048</v>
      </c>
      <c r="G49" s="165" t="s">
        <v>500</v>
      </c>
    </row>
    <row r="50" spans="1:7" ht="90">
      <c r="A50" s="164">
        <v>44</v>
      </c>
      <c r="B50" s="165" t="s">
        <v>423</v>
      </c>
      <c r="C50" s="165" t="s">
        <v>501</v>
      </c>
      <c r="D50" s="165" t="s">
        <v>501</v>
      </c>
      <c r="E50" s="165" t="s">
        <v>482</v>
      </c>
      <c r="F50" s="301">
        <v>20104201609526</v>
      </c>
      <c r="G50" s="165" t="s">
        <v>502</v>
      </c>
    </row>
    <row r="51" spans="1:7" ht="30">
      <c r="A51" s="164">
        <v>45</v>
      </c>
      <c r="B51" s="165" t="s">
        <v>427</v>
      </c>
      <c r="C51" s="165" t="s">
        <v>503</v>
      </c>
      <c r="D51" s="165" t="s">
        <v>503</v>
      </c>
      <c r="E51" s="165" t="s">
        <v>482</v>
      </c>
      <c r="F51" s="301" t="s">
        <v>438</v>
      </c>
      <c r="G51" s="302" t="s">
        <v>504</v>
      </c>
    </row>
    <row r="52" spans="1:7" ht="30">
      <c r="A52" s="164">
        <v>46</v>
      </c>
      <c r="B52" s="165" t="s">
        <v>429</v>
      </c>
      <c r="C52" s="165" t="s">
        <v>505</v>
      </c>
      <c r="D52" s="165" t="s">
        <v>445</v>
      </c>
      <c r="E52" s="165" t="s">
        <v>319</v>
      </c>
      <c r="F52" s="301" t="s">
        <v>506</v>
      </c>
      <c r="G52" s="165" t="s">
        <v>507</v>
      </c>
    </row>
    <row r="53" spans="1:7" ht="150">
      <c r="A53" s="164">
        <v>47</v>
      </c>
      <c r="B53" s="165" t="s">
        <v>431</v>
      </c>
      <c r="C53" s="165" t="s">
        <v>508</v>
      </c>
      <c r="D53" s="165" t="s">
        <v>445</v>
      </c>
      <c r="E53" s="165" t="s">
        <v>482</v>
      </c>
      <c r="F53" s="301" t="s">
        <v>438</v>
      </c>
      <c r="G53" s="302" t="s">
        <v>509</v>
      </c>
    </row>
    <row r="54" spans="1:7" ht="150">
      <c r="A54" s="164">
        <v>48</v>
      </c>
      <c r="B54" s="165" t="s">
        <v>432</v>
      </c>
      <c r="C54" s="165" t="s">
        <v>510</v>
      </c>
      <c r="D54" s="165" t="s">
        <v>440</v>
      </c>
      <c r="E54" s="165" t="s">
        <v>482</v>
      </c>
      <c r="F54" s="301">
        <v>17104309700293</v>
      </c>
      <c r="G54" s="165" t="s">
        <v>511</v>
      </c>
    </row>
  </sheetData>
  <autoFilter ref="A3:G54" xr:uid="{00000000-0001-0000-0200-000000000000}">
    <filterColumn colId="2" showButton="0"/>
  </autoFilter>
  <mergeCells count="8">
    <mergeCell ref="G3:G5"/>
    <mergeCell ref="C4:C5"/>
    <mergeCell ref="D4:D5"/>
    <mergeCell ref="A3:A5"/>
    <mergeCell ref="B3:B5"/>
    <mergeCell ref="C3:D3"/>
    <mergeCell ref="E3:E5"/>
    <mergeCell ref="F3:F5"/>
  </mergeCells>
  <printOptions horizontalCentered="1"/>
  <pageMargins left="0.51181102362204722" right="0.51181102362204722" top="0.74803149606299213" bottom="0.74803149606299213" header="0" footer="0"/>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22"/>
  <sheetViews>
    <sheetView topLeftCell="A2" zoomScaleNormal="100" workbookViewId="0">
      <pane xSplit="2" ySplit="7" topLeftCell="C9" activePane="bottomRight" state="frozen"/>
      <selection activeCell="A2" sqref="A2"/>
      <selection pane="topRight" activeCell="C2" sqref="C2"/>
      <selection pane="bottomLeft" activeCell="A8" sqref="A8"/>
      <selection pane="bottomRight" activeCell="D11" sqref="D11"/>
    </sheetView>
  </sheetViews>
  <sheetFormatPr defaultColWidth="11.125" defaultRowHeight="15.75"/>
  <cols>
    <col min="1" max="1" width="5.375" style="50" customWidth="1"/>
    <col min="2" max="2" width="38.125" style="50" customWidth="1"/>
    <col min="3" max="3" width="26.375" style="50" customWidth="1"/>
    <col min="4" max="4" width="26.625" style="50" customWidth="1"/>
    <col min="5" max="5" width="27.375" style="50" customWidth="1"/>
    <col min="6" max="8" width="5.375" style="54" bestFit="1" customWidth="1"/>
    <col min="9" max="9" width="7.625" style="54" customWidth="1"/>
    <col min="10" max="10" width="5.25" style="54" bestFit="1" customWidth="1"/>
    <col min="11" max="12" width="5" style="54" customWidth="1"/>
    <col min="13" max="13" width="7.625" style="54" customWidth="1"/>
    <col min="14" max="14" width="22" style="54" customWidth="1"/>
    <col min="15" max="15" width="23.125" style="50" customWidth="1"/>
    <col min="16" max="16" width="12.125" style="50" customWidth="1"/>
    <col min="17" max="16384" width="11.125" style="50"/>
  </cols>
  <sheetData>
    <row r="1" spans="1:15">
      <c r="A1" s="40" t="s">
        <v>275</v>
      </c>
    </row>
    <row r="3" spans="1:15">
      <c r="A3" s="405" t="s">
        <v>19</v>
      </c>
      <c r="B3" s="405" t="s">
        <v>20</v>
      </c>
      <c r="C3" s="415" t="s">
        <v>31</v>
      </c>
      <c r="D3" s="416"/>
      <c r="E3" s="416"/>
      <c r="F3" s="416"/>
      <c r="G3" s="416"/>
      <c r="H3" s="416"/>
      <c r="I3" s="416"/>
      <c r="J3" s="416"/>
      <c r="K3" s="416"/>
      <c r="L3" s="416"/>
      <c r="M3" s="416"/>
      <c r="N3" s="416"/>
      <c r="O3" s="417"/>
    </row>
    <row r="4" spans="1:15" ht="27" customHeight="1">
      <c r="A4" s="413"/>
      <c r="B4" s="413"/>
      <c r="C4" s="405" t="s">
        <v>35</v>
      </c>
      <c r="D4" s="405" t="s">
        <v>36</v>
      </c>
      <c r="E4" s="405" t="s">
        <v>37</v>
      </c>
      <c r="F4" s="420" t="s">
        <v>38</v>
      </c>
      <c r="G4" s="421"/>
      <c r="H4" s="421"/>
      <c r="I4" s="422"/>
      <c r="J4" s="420" t="s">
        <v>39</v>
      </c>
      <c r="K4" s="421"/>
      <c r="L4" s="421"/>
      <c r="M4" s="422"/>
      <c r="N4" s="405" t="s">
        <v>40</v>
      </c>
      <c r="O4" s="405" t="s">
        <v>41</v>
      </c>
    </row>
    <row r="5" spans="1:15" ht="20.25" customHeight="1">
      <c r="A5" s="413"/>
      <c r="B5" s="413"/>
      <c r="C5" s="413"/>
      <c r="D5" s="413"/>
      <c r="E5" s="413"/>
      <c r="F5" s="423"/>
      <c r="G5" s="424"/>
      <c r="H5" s="424"/>
      <c r="I5" s="425"/>
      <c r="J5" s="423"/>
      <c r="K5" s="424"/>
      <c r="L5" s="424"/>
      <c r="M5" s="425"/>
      <c r="N5" s="418"/>
      <c r="O5" s="413"/>
    </row>
    <row r="6" spans="1:15" ht="30">
      <c r="A6" s="414"/>
      <c r="B6" s="414"/>
      <c r="C6" s="414"/>
      <c r="D6" s="414"/>
      <c r="E6" s="414"/>
      <c r="F6" s="61" t="s">
        <v>53</v>
      </c>
      <c r="G6" s="61" t="s">
        <v>54</v>
      </c>
      <c r="H6" s="61" t="s">
        <v>14</v>
      </c>
      <c r="I6" s="61" t="s">
        <v>55</v>
      </c>
      <c r="J6" s="61" t="s">
        <v>53</v>
      </c>
      <c r="K6" s="61" t="s">
        <v>54</v>
      </c>
      <c r="L6" s="61" t="s">
        <v>14</v>
      </c>
      <c r="M6" s="61" t="s">
        <v>55</v>
      </c>
      <c r="N6" s="419"/>
      <c r="O6" s="414"/>
    </row>
    <row r="7" spans="1:15">
      <c r="A7" s="319"/>
      <c r="B7" s="319"/>
      <c r="C7" s="319"/>
      <c r="D7" s="319"/>
      <c r="E7" s="319"/>
      <c r="F7" s="320"/>
      <c r="G7" s="320"/>
      <c r="H7" s="320"/>
      <c r="I7" s="320"/>
      <c r="J7" s="320"/>
      <c r="K7" s="320"/>
      <c r="L7" s="320"/>
      <c r="M7" s="320"/>
      <c r="N7" s="321"/>
      <c r="O7" s="319"/>
    </row>
    <row r="8" spans="1:15">
      <c r="A8" s="119">
        <v>0</v>
      </c>
      <c r="B8" s="119">
        <v>1</v>
      </c>
      <c r="C8" s="119">
        <v>2</v>
      </c>
      <c r="D8" s="119">
        <v>3</v>
      </c>
      <c r="E8" s="119">
        <v>4</v>
      </c>
      <c r="F8" s="136">
        <v>5</v>
      </c>
      <c r="G8" s="136">
        <v>6</v>
      </c>
      <c r="H8" s="136">
        <v>7</v>
      </c>
      <c r="I8" s="136">
        <v>8</v>
      </c>
      <c r="J8" s="136">
        <v>9</v>
      </c>
      <c r="K8" s="136">
        <v>10</v>
      </c>
      <c r="L8" s="136">
        <v>11</v>
      </c>
      <c r="M8" s="136">
        <v>12</v>
      </c>
      <c r="N8" s="136">
        <v>13</v>
      </c>
      <c r="O8" s="119">
        <v>14</v>
      </c>
    </row>
    <row r="9" spans="1:15" ht="105">
      <c r="A9" s="75">
        <v>1</v>
      </c>
      <c r="B9" s="132" t="s">
        <v>329</v>
      </c>
      <c r="C9" s="132" t="s">
        <v>512</v>
      </c>
      <c r="D9" s="132"/>
      <c r="E9" s="132" t="s">
        <v>512</v>
      </c>
      <c r="F9" s="137">
        <v>10</v>
      </c>
      <c r="G9" s="137">
        <v>12</v>
      </c>
      <c r="H9" s="137">
        <v>10</v>
      </c>
      <c r="I9" s="137">
        <f>SUM(F9:H9)/3</f>
        <v>10.666666666666666</v>
      </c>
      <c r="J9" s="137"/>
      <c r="K9" s="137"/>
      <c r="L9" s="137"/>
      <c r="M9" s="137"/>
      <c r="N9" s="137">
        <f>(I9+M9)/2</f>
        <v>5.333333333333333</v>
      </c>
      <c r="O9" s="132" t="s">
        <v>513</v>
      </c>
    </row>
    <row r="10" spans="1:15" ht="60">
      <c r="A10" s="77"/>
      <c r="B10" s="133"/>
      <c r="C10" s="133" t="s">
        <v>514</v>
      </c>
      <c r="D10" s="133"/>
      <c r="E10" s="133" t="s">
        <v>514</v>
      </c>
      <c r="F10" s="138"/>
      <c r="G10" s="138"/>
      <c r="H10" s="138"/>
      <c r="I10" s="137"/>
      <c r="J10" s="138"/>
      <c r="K10" s="138"/>
      <c r="L10" s="138"/>
      <c r="M10" s="138"/>
      <c r="N10" s="138"/>
      <c r="O10" s="133" t="s">
        <v>515</v>
      </c>
    </row>
    <row r="11" spans="1:15">
      <c r="A11" s="77"/>
      <c r="B11" s="133"/>
      <c r="C11" s="133" t="s">
        <v>516</v>
      </c>
      <c r="D11" s="133"/>
      <c r="E11" s="133" t="s">
        <v>516</v>
      </c>
      <c r="F11" s="138"/>
      <c r="G11" s="138"/>
      <c r="H11" s="138"/>
      <c r="I11" s="137"/>
      <c r="J11" s="138"/>
      <c r="K11" s="138"/>
      <c r="L11" s="138"/>
      <c r="M11" s="138"/>
      <c r="N11" s="138"/>
      <c r="O11" s="133"/>
    </row>
    <row r="12" spans="1:15">
      <c r="A12" s="77"/>
      <c r="B12" s="133"/>
      <c r="C12" s="133" t="s">
        <v>517</v>
      </c>
      <c r="D12" s="133"/>
      <c r="E12" s="133" t="s">
        <v>517</v>
      </c>
      <c r="F12" s="138"/>
      <c r="G12" s="138"/>
      <c r="H12" s="138"/>
      <c r="I12" s="137"/>
      <c r="J12" s="138"/>
      <c r="K12" s="138"/>
      <c r="L12" s="138"/>
      <c r="M12" s="138"/>
      <c r="N12" s="138"/>
      <c r="O12" s="133"/>
    </row>
    <row r="13" spans="1:15" ht="120">
      <c r="A13" s="77">
        <v>2</v>
      </c>
      <c r="B13" s="133" t="s">
        <v>335</v>
      </c>
      <c r="C13" s="133" t="s">
        <v>518</v>
      </c>
      <c r="D13" s="133"/>
      <c r="E13" s="133" t="s">
        <v>518</v>
      </c>
      <c r="F13" s="138">
        <v>4</v>
      </c>
      <c r="G13" s="138">
        <v>5</v>
      </c>
      <c r="H13" s="138">
        <v>9</v>
      </c>
      <c r="I13" s="137">
        <f>SUM(F13:H13)/3</f>
        <v>6</v>
      </c>
      <c r="J13" s="138"/>
      <c r="K13" s="138"/>
      <c r="L13" s="138"/>
      <c r="M13" s="138"/>
      <c r="N13" s="137">
        <f>(I13+M13)/2</f>
        <v>3</v>
      </c>
      <c r="O13" s="132" t="s">
        <v>519</v>
      </c>
    </row>
    <row r="14" spans="1:15" ht="75">
      <c r="A14" s="77"/>
      <c r="B14" s="133"/>
      <c r="C14" s="133" t="s">
        <v>520</v>
      </c>
      <c r="D14" s="133"/>
      <c r="E14" s="133" t="s">
        <v>520</v>
      </c>
      <c r="F14" s="138"/>
      <c r="G14" s="138"/>
      <c r="H14" s="138"/>
      <c r="I14" s="137"/>
      <c r="J14" s="138"/>
      <c r="K14" s="138"/>
      <c r="L14" s="138"/>
      <c r="M14" s="138"/>
      <c r="N14" s="138"/>
      <c r="O14" s="133" t="s">
        <v>521</v>
      </c>
    </row>
    <row r="15" spans="1:15" ht="30">
      <c r="A15" s="77"/>
      <c r="B15" s="133"/>
      <c r="C15" s="133" t="s">
        <v>437</v>
      </c>
      <c r="D15" s="133"/>
      <c r="E15" s="133" t="s">
        <v>437</v>
      </c>
      <c r="F15" s="138"/>
      <c r="G15" s="138"/>
      <c r="H15" s="138"/>
      <c r="I15" s="137"/>
      <c r="J15" s="138"/>
      <c r="K15" s="138"/>
      <c r="L15" s="138"/>
      <c r="M15" s="138"/>
      <c r="N15" s="138"/>
      <c r="O15" s="133"/>
    </row>
    <row r="16" spans="1:15" ht="75">
      <c r="A16" s="77">
        <v>3</v>
      </c>
      <c r="B16" s="133" t="s">
        <v>338</v>
      </c>
      <c r="C16" s="133" t="s">
        <v>522</v>
      </c>
      <c r="D16" s="135"/>
      <c r="E16" s="133" t="s">
        <v>522</v>
      </c>
      <c r="F16" s="138"/>
      <c r="G16" s="138"/>
      <c r="H16" s="138">
        <v>9</v>
      </c>
      <c r="I16" s="137">
        <f>SUM(F16:H16)/3</f>
        <v>3</v>
      </c>
      <c r="J16" s="138"/>
      <c r="K16" s="138"/>
      <c r="L16" s="138"/>
      <c r="M16" s="138"/>
      <c r="N16" s="137">
        <f>(I16+M16)/2</f>
        <v>1.5</v>
      </c>
      <c r="O16" s="133" t="s">
        <v>523</v>
      </c>
    </row>
    <row r="17" spans="1:15" ht="30">
      <c r="A17" s="77"/>
      <c r="B17" s="133"/>
      <c r="C17" s="133" t="s">
        <v>524</v>
      </c>
      <c r="D17" s="133"/>
      <c r="E17" s="133" t="s">
        <v>524</v>
      </c>
      <c r="F17" s="138"/>
      <c r="G17" s="138"/>
      <c r="H17" s="138"/>
      <c r="I17" s="137"/>
      <c r="J17" s="138"/>
      <c r="K17" s="138"/>
      <c r="L17" s="138"/>
      <c r="M17" s="138"/>
      <c r="N17" s="138"/>
      <c r="O17" s="133"/>
    </row>
    <row r="18" spans="1:15">
      <c r="A18" s="77"/>
      <c r="B18" s="133"/>
      <c r="C18" s="133" t="s">
        <v>525</v>
      </c>
      <c r="D18" s="133"/>
      <c r="E18" s="133" t="s">
        <v>525</v>
      </c>
      <c r="F18" s="138"/>
      <c r="G18" s="138"/>
      <c r="H18" s="138"/>
      <c r="I18" s="137"/>
      <c r="J18" s="138"/>
      <c r="K18" s="138"/>
      <c r="L18" s="138"/>
      <c r="M18" s="138"/>
      <c r="N18" s="138"/>
      <c r="O18" s="133"/>
    </row>
    <row r="19" spans="1:15">
      <c r="A19" s="77"/>
      <c r="B19" s="133"/>
      <c r="C19" s="133" t="s">
        <v>526</v>
      </c>
      <c r="D19" s="133"/>
      <c r="E19" s="133" t="s">
        <v>526</v>
      </c>
      <c r="F19" s="138"/>
      <c r="G19" s="138"/>
      <c r="H19" s="138"/>
      <c r="I19" s="137"/>
      <c r="J19" s="138"/>
      <c r="K19" s="138"/>
      <c r="L19" s="138"/>
      <c r="M19" s="138"/>
      <c r="N19" s="138"/>
      <c r="O19" s="133"/>
    </row>
    <row r="20" spans="1:15" ht="30">
      <c r="A20" s="77"/>
      <c r="B20" s="133"/>
      <c r="C20" s="84"/>
      <c r="D20" s="133"/>
      <c r="E20" s="318" t="s">
        <v>527</v>
      </c>
      <c r="F20" s="138"/>
      <c r="G20" s="138"/>
      <c r="H20" s="138"/>
      <c r="I20" s="137"/>
      <c r="J20" s="138"/>
      <c r="K20" s="138"/>
      <c r="L20" s="138"/>
      <c r="M20" s="138"/>
      <c r="N20" s="138"/>
      <c r="O20" s="133"/>
    </row>
    <row r="21" spans="1:15" ht="75">
      <c r="A21" s="77">
        <v>4</v>
      </c>
      <c r="B21" s="133" t="s">
        <v>341</v>
      </c>
      <c r="C21" s="133" t="s">
        <v>528</v>
      </c>
      <c r="D21" s="133"/>
      <c r="E21" s="133" t="s">
        <v>528</v>
      </c>
      <c r="F21" s="138"/>
      <c r="G21" s="138"/>
      <c r="H21" s="138">
        <v>3</v>
      </c>
      <c r="I21" s="137">
        <f>SUM(F21:H21)/3</f>
        <v>1</v>
      </c>
      <c r="J21" s="138"/>
      <c r="K21" s="138"/>
      <c r="L21" s="138"/>
      <c r="M21" s="138"/>
      <c r="N21" s="137">
        <f>(I21+M21)/2</f>
        <v>0.5</v>
      </c>
      <c r="O21" s="133" t="s">
        <v>529</v>
      </c>
    </row>
    <row r="22" spans="1:15">
      <c r="A22" s="77"/>
      <c r="B22" s="133"/>
      <c r="C22" s="133" t="s">
        <v>530</v>
      </c>
      <c r="D22" s="133"/>
      <c r="E22" s="133" t="s">
        <v>530</v>
      </c>
      <c r="F22" s="138"/>
      <c r="G22" s="138"/>
      <c r="H22" s="138"/>
      <c r="I22" s="137"/>
      <c r="J22" s="138"/>
      <c r="K22" s="138"/>
      <c r="L22" s="138"/>
      <c r="M22" s="138"/>
      <c r="N22" s="138"/>
      <c r="O22" s="133"/>
    </row>
    <row r="23" spans="1:15">
      <c r="A23" s="77"/>
      <c r="B23" s="133"/>
      <c r="C23" s="133" t="s">
        <v>467</v>
      </c>
      <c r="D23" s="133"/>
      <c r="E23" s="133" t="s">
        <v>467</v>
      </c>
      <c r="F23" s="138"/>
      <c r="G23" s="138"/>
      <c r="H23" s="138"/>
      <c r="I23" s="137"/>
      <c r="J23" s="138"/>
      <c r="K23" s="138"/>
      <c r="L23" s="138"/>
      <c r="M23" s="138"/>
      <c r="N23" s="138"/>
      <c r="O23" s="133"/>
    </row>
    <row r="24" spans="1:15">
      <c r="A24" s="77"/>
      <c r="B24" s="133"/>
      <c r="C24" s="133" t="s">
        <v>531</v>
      </c>
      <c r="D24" s="133"/>
      <c r="E24" s="133" t="s">
        <v>531</v>
      </c>
      <c r="F24" s="138"/>
      <c r="G24" s="138"/>
      <c r="H24" s="138"/>
      <c r="I24" s="137"/>
      <c r="J24" s="138"/>
      <c r="K24" s="138"/>
      <c r="L24" s="138"/>
      <c r="M24" s="138"/>
      <c r="N24" s="138"/>
      <c r="O24" s="133"/>
    </row>
    <row r="25" spans="1:15">
      <c r="A25" s="77">
        <v>5</v>
      </c>
      <c r="B25" s="133" t="s">
        <v>343</v>
      </c>
      <c r="C25" s="133" t="s">
        <v>532</v>
      </c>
      <c r="D25" s="133"/>
      <c r="E25" s="133" t="s">
        <v>532</v>
      </c>
      <c r="F25" s="138"/>
      <c r="G25" s="138">
        <v>3</v>
      </c>
      <c r="H25" s="138">
        <v>10</v>
      </c>
      <c r="I25" s="137">
        <f>SUM(F25:H25)/3</f>
        <v>4.333333333333333</v>
      </c>
      <c r="J25" s="138"/>
      <c r="K25" s="138"/>
      <c r="L25" s="138"/>
      <c r="M25" s="138"/>
      <c r="N25" s="137">
        <f>(I25+M25)/2</f>
        <v>2.1666666666666665</v>
      </c>
      <c r="O25" s="133"/>
    </row>
    <row r="26" spans="1:15">
      <c r="A26" s="77"/>
      <c r="B26" s="133"/>
      <c r="C26" s="133" t="s">
        <v>533</v>
      </c>
      <c r="D26" s="133"/>
      <c r="E26" s="133" t="s">
        <v>533</v>
      </c>
      <c r="F26" s="138"/>
      <c r="G26" s="138"/>
      <c r="H26" s="138"/>
      <c r="I26" s="137"/>
      <c r="J26" s="138"/>
      <c r="K26" s="138"/>
      <c r="L26" s="138"/>
      <c r="M26" s="138"/>
      <c r="N26" s="138"/>
      <c r="O26" s="133"/>
    </row>
    <row r="27" spans="1:15">
      <c r="A27" s="77"/>
      <c r="B27" s="133"/>
      <c r="C27" s="133" t="s">
        <v>534</v>
      </c>
      <c r="D27" s="133"/>
      <c r="E27" s="133" t="s">
        <v>534</v>
      </c>
      <c r="F27" s="138"/>
      <c r="G27" s="138"/>
      <c r="H27" s="138"/>
      <c r="I27" s="137"/>
      <c r="J27" s="138"/>
      <c r="K27" s="138"/>
      <c r="L27" s="138"/>
      <c r="M27" s="138"/>
      <c r="N27" s="138"/>
      <c r="O27" s="133"/>
    </row>
    <row r="28" spans="1:15" ht="120">
      <c r="A28" s="77">
        <v>6</v>
      </c>
      <c r="B28" s="133" t="s">
        <v>345</v>
      </c>
      <c r="C28" s="133" t="s">
        <v>530</v>
      </c>
      <c r="D28" s="139" t="s">
        <v>535</v>
      </c>
      <c r="E28" s="133" t="s">
        <v>530</v>
      </c>
      <c r="F28" s="138">
        <v>11</v>
      </c>
      <c r="G28" s="138">
        <v>12</v>
      </c>
      <c r="H28" s="138">
        <v>10</v>
      </c>
      <c r="I28" s="137">
        <f>SUM(F28:H28)/3</f>
        <v>11</v>
      </c>
      <c r="J28" s="138"/>
      <c r="K28" s="138"/>
      <c r="L28" s="138"/>
      <c r="M28" s="138"/>
      <c r="N28" s="137">
        <f>(I28+M28)/2</f>
        <v>5.5</v>
      </c>
      <c r="O28" s="133" t="s">
        <v>536</v>
      </c>
    </row>
    <row r="29" spans="1:15" ht="75">
      <c r="A29" s="77"/>
      <c r="B29" s="133"/>
      <c r="C29" s="133" t="s">
        <v>537</v>
      </c>
      <c r="D29" s="133"/>
      <c r="E29" s="318" t="s">
        <v>538</v>
      </c>
      <c r="F29" s="138"/>
      <c r="G29" s="138"/>
      <c r="H29" s="138"/>
      <c r="I29" s="137"/>
      <c r="J29" s="138"/>
      <c r="K29" s="138"/>
      <c r="L29" s="138"/>
      <c r="M29" s="138"/>
      <c r="N29" s="138"/>
      <c r="O29" s="133" t="s">
        <v>539</v>
      </c>
    </row>
    <row r="30" spans="1:15" ht="75">
      <c r="A30" s="77"/>
      <c r="B30" s="133"/>
      <c r="C30" s="133" t="s">
        <v>540</v>
      </c>
      <c r="D30" s="133"/>
      <c r="E30" s="133" t="s">
        <v>540</v>
      </c>
      <c r="F30" s="138"/>
      <c r="G30" s="138"/>
      <c r="H30" s="138"/>
      <c r="I30" s="137"/>
      <c r="J30" s="138"/>
      <c r="K30" s="138"/>
      <c r="L30" s="138"/>
      <c r="M30" s="138"/>
      <c r="N30" s="138"/>
      <c r="O30" s="133" t="s">
        <v>541</v>
      </c>
    </row>
    <row r="31" spans="1:15" ht="75">
      <c r="A31" s="77"/>
      <c r="B31" s="133"/>
      <c r="C31" s="133" t="s">
        <v>535</v>
      </c>
      <c r="D31" s="133"/>
      <c r="E31" s="133" t="s">
        <v>535</v>
      </c>
      <c r="F31" s="138"/>
      <c r="G31" s="138"/>
      <c r="H31" s="138"/>
      <c r="I31" s="137"/>
      <c r="J31" s="138"/>
      <c r="K31" s="138"/>
      <c r="L31" s="138"/>
      <c r="M31" s="138"/>
      <c r="N31" s="138"/>
      <c r="O31" s="133" t="s">
        <v>542</v>
      </c>
    </row>
    <row r="32" spans="1:15" ht="75">
      <c r="A32" s="77"/>
      <c r="B32" s="133"/>
      <c r="C32" s="84"/>
      <c r="D32" s="133"/>
      <c r="E32" s="133"/>
      <c r="F32" s="138"/>
      <c r="G32" s="138"/>
      <c r="H32" s="138"/>
      <c r="I32" s="137"/>
      <c r="J32" s="138"/>
      <c r="K32" s="138"/>
      <c r="L32" s="138"/>
      <c r="M32" s="138"/>
      <c r="N32" s="140"/>
      <c r="O32" s="133" t="s">
        <v>543</v>
      </c>
    </row>
    <row r="33" spans="1:15" ht="85.5">
      <c r="A33" s="77"/>
      <c r="B33" s="133"/>
      <c r="C33" s="84"/>
      <c r="D33" s="133"/>
      <c r="E33" s="133"/>
      <c r="F33" s="138"/>
      <c r="G33" s="138"/>
      <c r="H33" s="138"/>
      <c r="I33" s="137"/>
      <c r="J33" s="138"/>
      <c r="K33" s="138"/>
      <c r="L33" s="138"/>
      <c r="M33" s="138"/>
      <c r="N33" s="137"/>
      <c r="O33" s="141" t="s">
        <v>544</v>
      </c>
    </row>
    <row r="34" spans="1:15" ht="75">
      <c r="A34" s="77"/>
      <c r="B34" s="133"/>
      <c r="C34" s="84"/>
      <c r="D34" s="133"/>
      <c r="E34" s="133"/>
      <c r="F34" s="138"/>
      <c r="G34" s="138"/>
      <c r="H34" s="138"/>
      <c r="I34" s="137"/>
      <c r="J34" s="138"/>
      <c r="K34" s="138"/>
      <c r="L34" s="138"/>
      <c r="M34" s="138"/>
      <c r="N34" s="138"/>
      <c r="O34" s="134" t="s">
        <v>545</v>
      </c>
    </row>
    <row r="35" spans="1:15" ht="75">
      <c r="A35" s="77"/>
      <c r="B35" s="133"/>
      <c r="C35" s="84"/>
      <c r="D35" s="133"/>
      <c r="E35" s="133"/>
      <c r="F35" s="138"/>
      <c r="G35" s="138"/>
      <c r="H35" s="138"/>
      <c r="I35" s="137"/>
      <c r="J35" s="138"/>
      <c r="K35" s="138"/>
      <c r="L35" s="138"/>
      <c r="M35" s="138"/>
      <c r="N35" s="138"/>
      <c r="O35" s="132" t="s">
        <v>546</v>
      </c>
    </row>
    <row r="36" spans="1:15">
      <c r="A36" s="77">
        <v>7</v>
      </c>
      <c r="B36" s="133" t="s">
        <v>347</v>
      </c>
      <c r="C36" s="133" t="s">
        <v>547</v>
      </c>
      <c r="D36" s="135"/>
      <c r="E36" s="133" t="s">
        <v>547</v>
      </c>
      <c r="F36" s="138">
        <v>2</v>
      </c>
      <c r="G36" s="138">
        <v>12</v>
      </c>
      <c r="H36" s="138">
        <v>10</v>
      </c>
      <c r="I36" s="137">
        <f>SUM(F36:H36)/3</f>
        <v>8</v>
      </c>
      <c r="J36" s="138"/>
      <c r="K36" s="138"/>
      <c r="L36" s="138"/>
      <c r="M36" s="138"/>
      <c r="N36" s="137">
        <f>(I36+M36)/2</f>
        <v>4</v>
      </c>
      <c r="O36" s="133"/>
    </row>
    <row r="37" spans="1:15">
      <c r="A37" s="77"/>
      <c r="B37" s="133"/>
      <c r="C37" s="133" t="s">
        <v>548</v>
      </c>
      <c r="D37" s="135"/>
      <c r="E37" s="133" t="s">
        <v>548</v>
      </c>
      <c r="F37" s="138"/>
      <c r="G37" s="138"/>
      <c r="H37" s="138"/>
      <c r="I37" s="137"/>
      <c r="J37" s="138"/>
      <c r="K37" s="138"/>
      <c r="L37" s="138"/>
      <c r="M37" s="138"/>
      <c r="N37" s="138"/>
      <c r="O37" s="133"/>
    </row>
    <row r="38" spans="1:15">
      <c r="A38" s="77"/>
      <c r="B38" s="133"/>
      <c r="C38" s="133" t="s">
        <v>549</v>
      </c>
      <c r="D38" s="135"/>
      <c r="E38" s="133" t="s">
        <v>549</v>
      </c>
      <c r="F38" s="138"/>
      <c r="G38" s="138"/>
      <c r="H38" s="138"/>
      <c r="I38" s="137"/>
      <c r="J38" s="138"/>
      <c r="K38" s="138"/>
      <c r="L38" s="138"/>
      <c r="M38" s="138"/>
      <c r="N38" s="138"/>
      <c r="O38" s="133"/>
    </row>
    <row r="39" spans="1:15">
      <c r="A39" s="77"/>
      <c r="B39" s="133"/>
      <c r="C39" s="133" t="s">
        <v>550</v>
      </c>
      <c r="D39" s="133"/>
      <c r="E39" s="133" t="s">
        <v>550</v>
      </c>
      <c r="F39" s="138"/>
      <c r="G39" s="138"/>
      <c r="H39" s="138"/>
      <c r="I39" s="137"/>
      <c r="J39" s="138"/>
      <c r="K39" s="138"/>
      <c r="L39" s="138"/>
      <c r="M39" s="138"/>
      <c r="N39" s="138"/>
      <c r="O39" s="133"/>
    </row>
    <row r="40" spans="1:15" ht="30">
      <c r="A40" s="77"/>
      <c r="B40" s="133"/>
      <c r="C40" s="84"/>
      <c r="D40" s="133"/>
      <c r="E40" s="318" t="s">
        <v>527</v>
      </c>
      <c r="F40" s="138"/>
      <c r="G40" s="138"/>
      <c r="H40" s="138"/>
      <c r="I40" s="137"/>
      <c r="J40" s="138"/>
      <c r="K40" s="138"/>
      <c r="L40" s="138"/>
      <c r="M40" s="138"/>
      <c r="N40" s="138"/>
      <c r="O40" s="133"/>
    </row>
    <row r="41" spans="1:15" ht="75">
      <c r="A41" s="77">
        <v>8</v>
      </c>
      <c r="B41" s="133" t="s">
        <v>349</v>
      </c>
      <c r="C41" s="133" t="s">
        <v>533</v>
      </c>
      <c r="D41" s="133"/>
      <c r="E41" s="133" t="s">
        <v>533</v>
      </c>
      <c r="F41" s="138"/>
      <c r="G41" s="138"/>
      <c r="H41" s="138">
        <v>8</v>
      </c>
      <c r="I41" s="137">
        <f>SUM(F41:H41)/3</f>
        <v>2.6666666666666665</v>
      </c>
      <c r="J41" s="138"/>
      <c r="K41" s="138"/>
      <c r="L41" s="138"/>
      <c r="M41" s="138"/>
      <c r="N41" s="137">
        <f>(I41+M41)/2</f>
        <v>1.3333333333333333</v>
      </c>
      <c r="O41" s="133" t="s">
        <v>551</v>
      </c>
    </row>
    <row r="42" spans="1:15">
      <c r="A42" s="77"/>
      <c r="B42" s="133"/>
      <c r="C42" s="133" t="s">
        <v>552</v>
      </c>
      <c r="D42" s="133"/>
      <c r="E42" s="133" t="s">
        <v>552</v>
      </c>
      <c r="F42" s="138"/>
      <c r="G42" s="138"/>
      <c r="H42" s="138"/>
      <c r="I42" s="137"/>
      <c r="J42" s="138"/>
      <c r="K42" s="138"/>
      <c r="L42" s="138"/>
      <c r="M42" s="138"/>
      <c r="N42" s="138"/>
      <c r="O42" s="133"/>
    </row>
    <row r="43" spans="1:15">
      <c r="A43" s="77"/>
      <c r="B43" s="133"/>
      <c r="C43" s="133" t="s">
        <v>531</v>
      </c>
      <c r="D43" s="133"/>
      <c r="E43" s="133" t="s">
        <v>531</v>
      </c>
      <c r="F43" s="138"/>
      <c r="G43" s="138"/>
      <c r="H43" s="138"/>
      <c r="I43" s="137"/>
      <c r="J43" s="138"/>
      <c r="K43" s="138"/>
      <c r="L43" s="138"/>
      <c r="M43" s="138"/>
      <c r="N43" s="138"/>
      <c r="O43" s="133"/>
    </row>
    <row r="44" spans="1:15">
      <c r="A44" s="77"/>
      <c r="B44" s="133"/>
      <c r="C44" s="133" t="s">
        <v>534</v>
      </c>
      <c r="D44" s="133"/>
      <c r="E44" s="133" t="s">
        <v>534</v>
      </c>
      <c r="F44" s="138"/>
      <c r="G44" s="138"/>
      <c r="H44" s="138"/>
      <c r="I44" s="137"/>
      <c r="J44" s="138"/>
      <c r="K44" s="138"/>
      <c r="L44" s="138"/>
      <c r="M44" s="138"/>
      <c r="N44" s="138"/>
      <c r="O44" s="133"/>
    </row>
    <row r="45" spans="1:15" ht="30">
      <c r="A45" s="77"/>
      <c r="B45" s="133"/>
      <c r="C45" s="84"/>
      <c r="D45" s="133"/>
      <c r="E45" s="318" t="s">
        <v>553</v>
      </c>
      <c r="F45" s="138"/>
      <c r="G45" s="138"/>
      <c r="H45" s="138"/>
      <c r="I45" s="137"/>
      <c r="J45" s="138"/>
      <c r="K45" s="138"/>
      <c r="L45" s="138"/>
      <c r="M45" s="138"/>
      <c r="N45" s="138"/>
      <c r="O45" s="133"/>
    </row>
    <row r="46" spans="1:15" ht="30">
      <c r="A46" s="77"/>
      <c r="B46" s="133"/>
      <c r="C46" s="84"/>
      <c r="D46" s="133"/>
      <c r="E46" s="318" t="s">
        <v>554</v>
      </c>
      <c r="F46" s="138"/>
      <c r="G46" s="138"/>
      <c r="H46" s="138"/>
      <c r="I46" s="137"/>
      <c r="J46" s="138"/>
      <c r="K46" s="138"/>
      <c r="L46" s="138"/>
      <c r="M46" s="138"/>
      <c r="N46" s="138"/>
      <c r="O46" s="133"/>
    </row>
    <row r="47" spans="1:15" ht="90">
      <c r="A47" s="77">
        <v>9</v>
      </c>
      <c r="B47" s="133" t="s">
        <v>351</v>
      </c>
      <c r="C47" s="133" t="s">
        <v>555</v>
      </c>
      <c r="D47" s="133"/>
      <c r="E47" s="133" t="s">
        <v>555</v>
      </c>
      <c r="F47" s="138">
        <v>2</v>
      </c>
      <c r="G47" s="138">
        <v>4</v>
      </c>
      <c r="H47" s="138">
        <v>7</v>
      </c>
      <c r="I47" s="137">
        <f>SUM(F47:H47)/3</f>
        <v>4.333333333333333</v>
      </c>
      <c r="J47" s="138"/>
      <c r="K47" s="138"/>
      <c r="L47" s="138"/>
      <c r="M47" s="138"/>
      <c r="N47" s="137">
        <f>(I47+M47)/2</f>
        <v>2.1666666666666665</v>
      </c>
      <c r="O47" s="133" t="s">
        <v>556</v>
      </c>
    </row>
    <row r="48" spans="1:15" ht="30">
      <c r="A48" s="77"/>
      <c r="B48" s="133"/>
      <c r="C48" s="133" t="s">
        <v>512</v>
      </c>
      <c r="D48" s="133"/>
      <c r="E48" s="133" t="s">
        <v>512</v>
      </c>
      <c r="F48" s="138"/>
      <c r="G48" s="138"/>
      <c r="H48" s="138"/>
      <c r="I48" s="137"/>
      <c r="J48" s="138"/>
      <c r="K48" s="138"/>
      <c r="L48" s="138"/>
      <c r="M48" s="138"/>
      <c r="N48" s="138"/>
      <c r="O48" s="133"/>
    </row>
    <row r="49" spans="1:15" ht="30">
      <c r="A49" s="77"/>
      <c r="B49" s="133"/>
      <c r="C49" s="133" t="s">
        <v>437</v>
      </c>
      <c r="D49" s="133"/>
      <c r="E49" s="133" t="s">
        <v>437</v>
      </c>
      <c r="F49" s="138"/>
      <c r="G49" s="138"/>
      <c r="H49" s="138"/>
      <c r="I49" s="137"/>
      <c r="J49" s="138"/>
      <c r="K49" s="138"/>
      <c r="L49" s="138"/>
      <c r="M49" s="138"/>
      <c r="N49" s="138"/>
      <c r="O49" s="133"/>
    </row>
    <row r="50" spans="1:15">
      <c r="A50" s="77"/>
      <c r="B50" s="133"/>
      <c r="C50" s="133" t="s">
        <v>467</v>
      </c>
      <c r="D50" s="133"/>
      <c r="E50" s="133" t="s">
        <v>467</v>
      </c>
      <c r="F50" s="138"/>
      <c r="G50" s="138"/>
      <c r="H50" s="138"/>
      <c r="I50" s="137"/>
      <c r="J50" s="138"/>
      <c r="K50" s="138"/>
      <c r="L50" s="138"/>
      <c r="M50" s="138"/>
      <c r="N50" s="138"/>
      <c r="O50" s="133"/>
    </row>
    <row r="51" spans="1:15" ht="75">
      <c r="A51" s="77">
        <v>10</v>
      </c>
      <c r="B51" s="133" t="s">
        <v>451</v>
      </c>
      <c r="C51" s="133" t="s">
        <v>557</v>
      </c>
      <c r="D51" s="133"/>
      <c r="E51" s="133"/>
      <c r="F51" s="138"/>
      <c r="G51" s="138"/>
      <c r="H51" s="138">
        <v>4</v>
      </c>
      <c r="I51" s="137">
        <f>SUM(F51:H51)/3</f>
        <v>1.3333333333333333</v>
      </c>
      <c r="J51" s="138"/>
      <c r="K51" s="138"/>
      <c r="L51" s="138"/>
      <c r="M51" s="138"/>
      <c r="N51" s="137">
        <f>(I51+M51)/2</f>
        <v>0.66666666666666663</v>
      </c>
      <c r="O51" s="133" t="s">
        <v>558</v>
      </c>
    </row>
    <row r="52" spans="1:15" ht="30">
      <c r="A52" s="77"/>
      <c r="B52" s="133"/>
      <c r="C52" s="133" t="s">
        <v>512</v>
      </c>
      <c r="D52" s="133"/>
      <c r="E52" s="133" t="s">
        <v>512</v>
      </c>
      <c r="F52" s="138"/>
      <c r="G52" s="138"/>
      <c r="H52" s="138"/>
      <c r="I52" s="137"/>
      <c r="J52" s="138"/>
      <c r="K52" s="138"/>
      <c r="L52" s="138"/>
      <c r="M52" s="138"/>
      <c r="N52" s="138"/>
      <c r="O52" s="133"/>
    </row>
    <row r="53" spans="1:15">
      <c r="A53" s="77"/>
      <c r="B53" s="133"/>
      <c r="C53" s="133" t="s">
        <v>516</v>
      </c>
      <c r="D53" s="133"/>
      <c r="E53" s="133" t="s">
        <v>516</v>
      </c>
      <c r="F53" s="138"/>
      <c r="G53" s="138"/>
      <c r="H53" s="138"/>
      <c r="I53" s="137"/>
      <c r="J53" s="138"/>
      <c r="K53" s="138"/>
      <c r="L53" s="138"/>
      <c r="M53" s="138"/>
      <c r="N53" s="138"/>
      <c r="O53" s="133"/>
    </row>
    <row r="54" spans="1:15">
      <c r="A54" s="77"/>
      <c r="B54" s="133"/>
      <c r="C54" s="133" t="s">
        <v>467</v>
      </c>
      <c r="D54" s="133"/>
      <c r="E54" s="133" t="s">
        <v>467</v>
      </c>
      <c r="F54" s="138"/>
      <c r="G54" s="138"/>
      <c r="H54" s="138"/>
      <c r="I54" s="137"/>
      <c r="J54" s="138"/>
      <c r="K54" s="138"/>
      <c r="L54" s="138"/>
      <c r="M54" s="138"/>
      <c r="N54" s="138"/>
      <c r="O54" s="133"/>
    </row>
    <row r="55" spans="1:15" ht="75">
      <c r="A55" s="77"/>
      <c r="B55" s="133"/>
      <c r="C55" s="84"/>
      <c r="D55" s="133"/>
      <c r="E55" s="142" t="s">
        <v>559</v>
      </c>
      <c r="F55" s="143"/>
      <c r="G55" s="138"/>
      <c r="H55" s="138"/>
      <c r="I55" s="137"/>
      <c r="J55" s="138"/>
      <c r="K55" s="138"/>
      <c r="L55" s="138"/>
      <c r="M55" s="138"/>
      <c r="N55" s="138"/>
      <c r="O55" s="133"/>
    </row>
    <row r="56" spans="1:15" ht="30">
      <c r="A56" s="77">
        <v>11</v>
      </c>
      <c r="B56" s="133" t="s">
        <v>355</v>
      </c>
      <c r="C56" s="133" t="s">
        <v>524</v>
      </c>
      <c r="D56" s="133"/>
      <c r="E56" s="132" t="s">
        <v>524</v>
      </c>
      <c r="F56" s="138">
        <v>8</v>
      </c>
      <c r="G56" s="138">
        <v>12</v>
      </c>
      <c r="H56" s="138">
        <v>10</v>
      </c>
      <c r="I56" s="137">
        <f>SUM(F56:H56)/3</f>
        <v>10</v>
      </c>
      <c r="J56" s="138"/>
      <c r="K56" s="138"/>
      <c r="L56" s="138"/>
      <c r="M56" s="138"/>
      <c r="N56" s="137">
        <f>(I56+M56)/2</f>
        <v>5</v>
      </c>
      <c r="O56" s="133"/>
    </row>
    <row r="57" spans="1:15">
      <c r="A57" s="77"/>
      <c r="B57" s="133"/>
      <c r="C57" s="133" t="s">
        <v>560</v>
      </c>
      <c r="D57" s="133"/>
      <c r="E57" s="133" t="s">
        <v>560</v>
      </c>
      <c r="F57" s="138"/>
      <c r="G57" s="138"/>
      <c r="H57" s="138"/>
      <c r="I57" s="137"/>
      <c r="J57" s="138"/>
      <c r="K57" s="138"/>
      <c r="L57" s="138"/>
      <c r="M57" s="138"/>
      <c r="N57" s="138"/>
      <c r="O57" s="133"/>
    </row>
    <row r="58" spans="1:15">
      <c r="A58" s="77"/>
      <c r="B58" s="133"/>
      <c r="C58" s="133" t="s">
        <v>561</v>
      </c>
      <c r="D58" s="133"/>
      <c r="E58" s="133" t="s">
        <v>561</v>
      </c>
      <c r="F58" s="138"/>
      <c r="G58" s="138"/>
      <c r="H58" s="138"/>
      <c r="I58" s="137"/>
      <c r="J58" s="138"/>
      <c r="K58" s="138"/>
      <c r="L58" s="138"/>
      <c r="M58" s="138"/>
      <c r="N58" s="138"/>
      <c r="O58" s="133"/>
    </row>
    <row r="59" spans="1:15" ht="30">
      <c r="A59" s="77">
        <v>12</v>
      </c>
      <c r="B59" s="133" t="s">
        <v>562</v>
      </c>
      <c r="C59" s="133" t="s">
        <v>524</v>
      </c>
      <c r="D59" s="133"/>
      <c r="E59" s="133" t="s">
        <v>524</v>
      </c>
      <c r="F59" s="138">
        <v>12</v>
      </c>
      <c r="G59" s="138">
        <v>11</v>
      </c>
      <c r="H59" s="138">
        <v>10</v>
      </c>
      <c r="I59" s="137">
        <f>SUM(F59:H59)/3</f>
        <v>11</v>
      </c>
      <c r="J59" s="138"/>
      <c r="K59" s="138"/>
      <c r="L59" s="138"/>
      <c r="M59" s="138"/>
      <c r="N59" s="137">
        <f>(I59+M59)/2</f>
        <v>5.5</v>
      </c>
      <c r="O59" s="133"/>
    </row>
    <row r="60" spans="1:15" ht="45">
      <c r="A60" s="77"/>
      <c r="B60" s="133"/>
      <c r="C60" s="133" t="s">
        <v>563</v>
      </c>
      <c r="D60" s="133"/>
      <c r="E60" s="318" t="s">
        <v>564</v>
      </c>
      <c r="F60" s="138"/>
      <c r="G60" s="138"/>
      <c r="H60" s="138"/>
      <c r="I60" s="137"/>
      <c r="J60" s="138"/>
      <c r="K60" s="138"/>
      <c r="L60" s="138"/>
      <c r="M60" s="138"/>
      <c r="N60" s="138"/>
      <c r="O60" s="133"/>
    </row>
    <row r="61" spans="1:15" ht="45">
      <c r="A61" s="77"/>
      <c r="B61" s="133"/>
      <c r="C61" s="133" t="s">
        <v>534</v>
      </c>
      <c r="D61" s="133"/>
      <c r="E61" s="318" t="s">
        <v>565</v>
      </c>
      <c r="F61" s="138"/>
      <c r="G61" s="138"/>
      <c r="H61" s="138"/>
      <c r="I61" s="137"/>
      <c r="J61" s="138"/>
      <c r="K61" s="138"/>
      <c r="L61" s="138"/>
      <c r="M61" s="138"/>
      <c r="N61" s="138"/>
      <c r="O61" s="133"/>
    </row>
    <row r="62" spans="1:15">
      <c r="A62" s="77"/>
      <c r="B62" s="133"/>
      <c r="C62" s="133" t="s">
        <v>566</v>
      </c>
      <c r="D62" s="133"/>
      <c r="E62" s="133" t="s">
        <v>566</v>
      </c>
      <c r="F62" s="138"/>
      <c r="G62" s="138"/>
      <c r="H62" s="138"/>
      <c r="I62" s="137"/>
      <c r="J62" s="138"/>
      <c r="K62" s="138"/>
      <c r="L62" s="138"/>
      <c r="M62" s="138"/>
      <c r="N62" s="138"/>
      <c r="O62" s="133"/>
    </row>
    <row r="63" spans="1:15" ht="30">
      <c r="A63" s="77"/>
      <c r="B63" s="133"/>
      <c r="C63" s="84"/>
      <c r="D63" s="133"/>
      <c r="E63" s="318" t="s">
        <v>567</v>
      </c>
      <c r="F63" s="138"/>
      <c r="G63" s="138"/>
      <c r="H63" s="138"/>
      <c r="I63" s="137"/>
      <c r="J63" s="138"/>
      <c r="K63" s="138"/>
      <c r="L63" s="138"/>
      <c r="M63" s="138"/>
      <c r="N63" s="138"/>
      <c r="O63" s="133"/>
    </row>
    <row r="64" spans="1:15">
      <c r="A64" s="77">
        <v>13</v>
      </c>
      <c r="B64" s="133" t="s">
        <v>568</v>
      </c>
      <c r="C64" s="133" t="s">
        <v>569</v>
      </c>
      <c r="D64" s="135"/>
      <c r="E64" s="133" t="s">
        <v>532</v>
      </c>
      <c r="F64" s="144">
        <v>10</v>
      </c>
      <c r="G64" s="137">
        <v>12</v>
      </c>
      <c r="H64" s="138">
        <v>10</v>
      </c>
      <c r="I64" s="137">
        <f>SUM(F64:H64)/3</f>
        <v>10.666666666666666</v>
      </c>
      <c r="J64" s="138"/>
      <c r="K64" s="138"/>
      <c r="L64" s="138"/>
      <c r="M64" s="138"/>
      <c r="N64" s="137">
        <f>(I64+M64)/2</f>
        <v>5.333333333333333</v>
      </c>
      <c r="O64" s="133"/>
    </row>
    <row r="65" spans="1:15">
      <c r="A65" s="77"/>
      <c r="B65" s="133"/>
      <c r="C65" s="133" t="s">
        <v>570</v>
      </c>
      <c r="D65" s="133"/>
      <c r="E65" s="133" t="s">
        <v>569</v>
      </c>
      <c r="F65" s="138"/>
      <c r="G65" s="138"/>
      <c r="H65" s="138"/>
      <c r="I65" s="137"/>
      <c r="J65" s="138"/>
      <c r="K65" s="138"/>
      <c r="L65" s="138"/>
      <c r="M65" s="138"/>
      <c r="N65" s="138"/>
      <c r="O65" s="133"/>
    </row>
    <row r="66" spans="1:15" ht="45">
      <c r="A66" s="77"/>
      <c r="B66" s="133"/>
      <c r="C66" s="133" t="s">
        <v>540</v>
      </c>
      <c r="D66" s="133"/>
      <c r="E66" s="318" t="s">
        <v>571</v>
      </c>
      <c r="F66" s="138"/>
      <c r="G66" s="138"/>
      <c r="H66" s="138"/>
      <c r="I66" s="137"/>
      <c r="J66" s="138"/>
      <c r="K66" s="138"/>
      <c r="L66" s="138"/>
      <c r="M66" s="138"/>
      <c r="N66" s="138"/>
      <c r="O66" s="133"/>
    </row>
    <row r="67" spans="1:15">
      <c r="A67" s="77"/>
      <c r="B67" s="133"/>
      <c r="C67" s="133"/>
      <c r="D67" s="133"/>
      <c r="E67" s="133" t="s">
        <v>572</v>
      </c>
      <c r="F67" s="138"/>
      <c r="G67" s="138"/>
      <c r="H67" s="138"/>
      <c r="I67" s="137"/>
      <c r="J67" s="138"/>
      <c r="K67" s="138"/>
      <c r="L67" s="138"/>
      <c r="M67" s="138"/>
      <c r="N67" s="138"/>
      <c r="O67" s="133"/>
    </row>
    <row r="68" spans="1:15" ht="30">
      <c r="A68" s="77"/>
      <c r="B68" s="133"/>
      <c r="C68" s="133"/>
      <c r="D68" s="133"/>
      <c r="E68" s="318" t="s">
        <v>573</v>
      </c>
      <c r="F68" s="138"/>
      <c r="G68" s="138"/>
      <c r="H68" s="138"/>
      <c r="I68" s="137"/>
      <c r="J68" s="138"/>
      <c r="K68" s="138"/>
      <c r="L68" s="138"/>
      <c r="M68" s="138"/>
      <c r="N68" s="138"/>
      <c r="O68" s="133"/>
    </row>
    <row r="69" spans="1:15" ht="30">
      <c r="A69" s="77"/>
      <c r="B69" s="133"/>
      <c r="C69" s="84"/>
      <c r="D69" s="133"/>
      <c r="E69" s="318" t="s">
        <v>574</v>
      </c>
      <c r="F69" s="138"/>
      <c r="G69" s="138"/>
      <c r="H69" s="138"/>
      <c r="I69" s="137"/>
      <c r="J69" s="138"/>
      <c r="K69" s="138"/>
      <c r="L69" s="138"/>
      <c r="M69" s="138"/>
      <c r="N69" s="138"/>
      <c r="O69" s="133"/>
    </row>
    <row r="70" spans="1:15" ht="75">
      <c r="A70" s="77">
        <v>14</v>
      </c>
      <c r="B70" s="133" t="s">
        <v>361</v>
      </c>
      <c r="C70" s="133" t="s">
        <v>575</v>
      </c>
      <c r="D70" s="133"/>
      <c r="E70" s="133" t="s">
        <v>575</v>
      </c>
      <c r="F70" s="138"/>
      <c r="G70" s="138"/>
      <c r="H70" s="138">
        <v>9</v>
      </c>
      <c r="I70" s="137">
        <f>SUM(F70:H70)/3</f>
        <v>3</v>
      </c>
      <c r="J70" s="138"/>
      <c r="K70" s="138"/>
      <c r="L70" s="138"/>
      <c r="M70" s="138"/>
      <c r="N70" s="137">
        <f>(I70+M70)/2</f>
        <v>1.5</v>
      </c>
      <c r="O70" s="134" t="s">
        <v>576</v>
      </c>
    </row>
    <row r="71" spans="1:15">
      <c r="A71" s="77"/>
      <c r="B71" s="133"/>
      <c r="C71" s="133" t="s">
        <v>577</v>
      </c>
      <c r="D71" s="133"/>
      <c r="E71" s="133" t="s">
        <v>577</v>
      </c>
      <c r="F71" s="138"/>
      <c r="G71" s="138"/>
      <c r="H71" s="138"/>
      <c r="I71" s="137"/>
      <c r="J71" s="138"/>
      <c r="K71" s="138"/>
      <c r="L71" s="138"/>
      <c r="M71" s="138"/>
      <c r="N71" s="138"/>
      <c r="O71" s="133"/>
    </row>
    <row r="72" spans="1:15">
      <c r="A72" s="77"/>
      <c r="B72" s="133"/>
      <c r="C72" s="133" t="s">
        <v>572</v>
      </c>
      <c r="D72" s="133"/>
      <c r="E72" s="133" t="s">
        <v>572</v>
      </c>
      <c r="F72" s="138"/>
      <c r="G72" s="138"/>
      <c r="H72" s="138"/>
      <c r="I72" s="137"/>
      <c r="J72" s="138"/>
      <c r="K72" s="138"/>
      <c r="L72" s="138"/>
      <c r="M72" s="138"/>
      <c r="N72" s="138"/>
      <c r="O72" s="133"/>
    </row>
    <row r="73" spans="1:15" ht="90">
      <c r="A73" s="77">
        <v>15</v>
      </c>
      <c r="B73" s="133" t="s">
        <v>363</v>
      </c>
      <c r="C73" s="133" t="s">
        <v>578</v>
      </c>
      <c r="D73" s="133"/>
      <c r="E73" s="133" t="s">
        <v>578</v>
      </c>
      <c r="F73" s="138">
        <v>1</v>
      </c>
      <c r="G73" s="138"/>
      <c r="H73" s="138">
        <v>10</v>
      </c>
      <c r="I73" s="137">
        <f>SUM(F73:H73)/3</f>
        <v>3.6666666666666665</v>
      </c>
      <c r="J73" s="138"/>
      <c r="K73" s="138"/>
      <c r="L73" s="138"/>
      <c r="M73" s="138"/>
      <c r="N73" s="137">
        <f>(I73+M73)/2</f>
        <v>1.8333333333333333</v>
      </c>
      <c r="O73" s="133" t="s">
        <v>579</v>
      </c>
    </row>
    <row r="74" spans="1:15" ht="75">
      <c r="A74" s="77"/>
      <c r="B74" s="133"/>
      <c r="C74" s="133" t="s">
        <v>569</v>
      </c>
      <c r="D74" s="133"/>
      <c r="E74" s="133" t="s">
        <v>569</v>
      </c>
      <c r="F74" s="138"/>
      <c r="G74" s="138"/>
      <c r="H74" s="138"/>
      <c r="I74" s="137"/>
      <c r="J74" s="138"/>
      <c r="K74" s="138"/>
      <c r="L74" s="138"/>
      <c r="M74" s="138"/>
      <c r="N74" s="138"/>
      <c r="O74" s="76" t="s">
        <v>580</v>
      </c>
    </row>
    <row r="75" spans="1:15">
      <c r="A75" s="77"/>
      <c r="B75" s="133"/>
      <c r="C75" s="133" t="s">
        <v>517</v>
      </c>
      <c r="D75" s="133"/>
      <c r="E75" s="133" t="s">
        <v>517</v>
      </c>
      <c r="F75" s="138"/>
      <c r="G75" s="138"/>
      <c r="H75" s="138"/>
      <c r="I75" s="137"/>
      <c r="J75" s="138"/>
      <c r="K75" s="138"/>
      <c r="L75" s="138"/>
      <c r="M75" s="138"/>
      <c r="N75" s="138"/>
      <c r="O75" s="133"/>
    </row>
    <row r="76" spans="1:15">
      <c r="A76" s="77"/>
      <c r="B76" s="133"/>
      <c r="C76" s="133" t="s">
        <v>581</v>
      </c>
      <c r="D76" s="133"/>
      <c r="E76" s="133" t="s">
        <v>581</v>
      </c>
      <c r="F76" s="138"/>
      <c r="G76" s="138"/>
      <c r="H76" s="138"/>
      <c r="I76" s="137"/>
      <c r="J76" s="138"/>
      <c r="K76" s="138"/>
      <c r="L76" s="138"/>
      <c r="M76" s="138"/>
      <c r="N76" s="138"/>
      <c r="O76" s="133"/>
    </row>
    <row r="77" spans="1:15" ht="75">
      <c r="A77" s="77">
        <v>16</v>
      </c>
      <c r="B77" s="133" t="s">
        <v>365</v>
      </c>
      <c r="C77" s="133" t="s">
        <v>560</v>
      </c>
      <c r="D77" s="133" t="s">
        <v>582</v>
      </c>
      <c r="E77" s="133" t="s">
        <v>560</v>
      </c>
      <c r="F77" s="138">
        <v>4</v>
      </c>
      <c r="G77" s="138">
        <v>4</v>
      </c>
      <c r="H77" s="138">
        <v>7</v>
      </c>
      <c r="I77" s="137">
        <f>SUM(F77:H77)/3</f>
        <v>5</v>
      </c>
      <c r="J77" s="138"/>
      <c r="K77" s="138"/>
      <c r="L77" s="138"/>
      <c r="M77" s="138"/>
      <c r="N77" s="137">
        <f>(I77+M77)/2</f>
        <v>2.5</v>
      </c>
      <c r="O77" s="133" t="s">
        <v>539</v>
      </c>
    </row>
    <row r="78" spans="1:15" ht="75">
      <c r="A78" s="77"/>
      <c r="B78" s="133"/>
      <c r="C78" s="133" t="s">
        <v>583</v>
      </c>
      <c r="D78" s="133"/>
      <c r="E78" s="133" t="s">
        <v>583</v>
      </c>
      <c r="F78" s="138"/>
      <c r="G78" s="138"/>
      <c r="H78" s="138"/>
      <c r="I78" s="137"/>
      <c r="J78" s="138"/>
      <c r="K78" s="138"/>
      <c r="L78" s="138"/>
      <c r="M78" s="138"/>
      <c r="N78" s="138"/>
      <c r="O78" s="133" t="s">
        <v>541</v>
      </c>
    </row>
    <row r="79" spans="1:15" ht="75">
      <c r="A79" s="77"/>
      <c r="B79" s="133"/>
      <c r="C79" s="133" t="s">
        <v>584</v>
      </c>
      <c r="D79" s="133"/>
      <c r="E79" s="133" t="s">
        <v>584</v>
      </c>
      <c r="F79" s="138"/>
      <c r="G79" s="138"/>
      <c r="H79" s="138"/>
      <c r="I79" s="137"/>
      <c r="J79" s="138"/>
      <c r="K79" s="138"/>
      <c r="L79" s="138"/>
      <c r="M79" s="138"/>
      <c r="N79" s="138"/>
      <c r="O79" s="133" t="s">
        <v>542</v>
      </c>
    </row>
    <row r="80" spans="1:15" ht="75">
      <c r="A80" s="77"/>
      <c r="B80" s="133"/>
      <c r="C80" s="133" t="s">
        <v>518</v>
      </c>
      <c r="D80" s="133"/>
      <c r="E80" s="133" t="s">
        <v>518</v>
      </c>
      <c r="F80" s="138"/>
      <c r="G80" s="138"/>
      <c r="H80" s="138"/>
      <c r="I80" s="137"/>
      <c r="J80" s="138"/>
      <c r="K80" s="138"/>
      <c r="L80" s="138"/>
      <c r="M80" s="138"/>
      <c r="N80" s="138"/>
      <c r="O80" s="133" t="s">
        <v>543</v>
      </c>
    </row>
    <row r="81" spans="1:15">
      <c r="A81" s="77"/>
      <c r="B81" s="133"/>
      <c r="C81" s="133" t="s">
        <v>585</v>
      </c>
      <c r="D81" s="133"/>
      <c r="E81" s="133" t="s">
        <v>585</v>
      </c>
      <c r="F81" s="138"/>
      <c r="G81" s="138"/>
      <c r="H81" s="138"/>
      <c r="I81" s="137"/>
      <c r="J81" s="138"/>
      <c r="K81" s="138"/>
      <c r="L81" s="138"/>
      <c r="M81" s="138"/>
      <c r="N81" s="138"/>
      <c r="O81" s="133"/>
    </row>
    <row r="82" spans="1:15" ht="90">
      <c r="A82" s="77">
        <v>17</v>
      </c>
      <c r="B82" s="133" t="s">
        <v>367</v>
      </c>
      <c r="C82" s="133" t="s">
        <v>530</v>
      </c>
      <c r="D82" s="133"/>
      <c r="E82" s="133" t="s">
        <v>530</v>
      </c>
      <c r="F82" s="138"/>
      <c r="G82" s="138"/>
      <c r="H82" s="138">
        <v>4</v>
      </c>
      <c r="I82" s="137">
        <f>SUM(F82:H82)/3</f>
        <v>1.3333333333333333</v>
      </c>
      <c r="J82" s="138"/>
      <c r="K82" s="138"/>
      <c r="L82" s="138"/>
      <c r="M82" s="138"/>
      <c r="N82" s="137">
        <f>(I82+M82)/2</f>
        <v>0.66666666666666663</v>
      </c>
      <c r="O82" s="133" t="s">
        <v>586</v>
      </c>
    </row>
    <row r="83" spans="1:15" ht="30">
      <c r="A83" s="77"/>
      <c r="B83" s="133"/>
      <c r="C83" s="133" t="s">
        <v>587</v>
      </c>
      <c r="D83" s="133"/>
      <c r="E83" s="133" t="s">
        <v>587</v>
      </c>
      <c r="F83" s="138"/>
      <c r="G83" s="138"/>
      <c r="H83" s="138"/>
      <c r="I83" s="137"/>
      <c r="J83" s="138"/>
      <c r="K83" s="138"/>
      <c r="L83" s="138"/>
      <c r="M83" s="138"/>
      <c r="N83" s="138"/>
      <c r="O83" s="133"/>
    </row>
    <row r="84" spans="1:15">
      <c r="A84" s="77"/>
      <c r="B84" s="133"/>
      <c r="C84" s="133" t="s">
        <v>528</v>
      </c>
      <c r="D84" s="133"/>
      <c r="E84" s="133" t="s">
        <v>528</v>
      </c>
      <c r="F84" s="138"/>
      <c r="G84" s="138"/>
      <c r="H84" s="138"/>
      <c r="I84" s="137"/>
      <c r="J84" s="138"/>
      <c r="K84" s="138"/>
      <c r="L84" s="138"/>
      <c r="M84" s="138"/>
      <c r="N84" s="138"/>
      <c r="O84" s="133"/>
    </row>
    <row r="85" spans="1:15" ht="30">
      <c r="A85" s="77"/>
      <c r="B85" s="133"/>
      <c r="C85" s="133" t="s">
        <v>588</v>
      </c>
      <c r="D85" s="133"/>
      <c r="E85" s="133" t="s">
        <v>588</v>
      </c>
      <c r="F85" s="138"/>
      <c r="G85" s="138"/>
      <c r="H85" s="138"/>
      <c r="I85" s="137"/>
      <c r="J85" s="138"/>
      <c r="K85" s="138"/>
      <c r="L85" s="138"/>
      <c r="M85" s="138"/>
      <c r="N85" s="138"/>
      <c r="O85" s="133"/>
    </row>
    <row r="86" spans="1:15">
      <c r="A86" s="77"/>
      <c r="B86" s="133"/>
      <c r="C86" s="133" t="s">
        <v>585</v>
      </c>
      <c r="D86" s="133"/>
      <c r="E86" s="133" t="s">
        <v>585</v>
      </c>
      <c r="F86" s="138"/>
      <c r="G86" s="138"/>
      <c r="H86" s="138"/>
      <c r="I86" s="137"/>
      <c r="J86" s="138"/>
      <c r="K86" s="138"/>
      <c r="L86" s="138"/>
      <c r="M86" s="138"/>
      <c r="N86" s="138"/>
      <c r="O86" s="133"/>
    </row>
    <row r="87" spans="1:15">
      <c r="A87" s="77"/>
      <c r="B87" s="133"/>
      <c r="C87" s="133" t="s">
        <v>589</v>
      </c>
      <c r="D87" s="133"/>
      <c r="E87" s="133" t="s">
        <v>589</v>
      </c>
      <c r="F87" s="138"/>
      <c r="G87" s="138"/>
      <c r="H87" s="138"/>
      <c r="I87" s="137"/>
      <c r="J87" s="138"/>
      <c r="K87" s="138"/>
      <c r="L87" s="138"/>
      <c r="M87" s="138"/>
      <c r="N87" s="138"/>
      <c r="O87" s="133"/>
    </row>
    <row r="88" spans="1:15" ht="75">
      <c r="A88" s="77">
        <v>18</v>
      </c>
      <c r="B88" s="133" t="s">
        <v>369</v>
      </c>
      <c r="C88" s="133" t="s">
        <v>518</v>
      </c>
      <c r="D88" s="145"/>
      <c r="E88" s="133" t="s">
        <v>518</v>
      </c>
      <c r="F88" s="138">
        <v>3</v>
      </c>
      <c r="G88" s="138">
        <v>4</v>
      </c>
      <c r="H88" s="138">
        <v>7</v>
      </c>
      <c r="I88" s="137">
        <f>SUM(F88:H88)/3</f>
        <v>4.666666666666667</v>
      </c>
      <c r="J88" s="138"/>
      <c r="K88" s="138"/>
      <c r="L88" s="138"/>
      <c r="M88" s="138"/>
      <c r="N88" s="137">
        <f>(I88+M88)/2</f>
        <v>2.3333333333333335</v>
      </c>
      <c r="O88" s="133" t="s">
        <v>590</v>
      </c>
    </row>
    <row r="89" spans="1:15" ht="105">
      <c r="A89" s="77"/>
      <c r="B89" s="84"/>
      <c r="C89" s="133" t="s">
        <v>577</v>
      </c>
      <c r="D89" s="135"/>
      <c r="E89" s="133" t="s">
        <v>577</v>
      </c>
      <c r="F89" s="138"/>
      <c r="G89" s="138"/>
      <c r="H89" s="138"/>
      <c r="I89" s="137"/>
      <c r="J89" s="138"/>
      <c r="K89" s="138"/>
      <c r="L89" s="138"/>
      <c r="M89" s="138"/>
      <c r="N89" s="138"/>
      <c r="O89" s="132" t="s">
        <v>591</v>
      </c>
    </row>
    <row r="90" spans="1:15" ht="60">
      <c r="A90" s="77"/>
      <c r="B90" s="84"/>
      <c r="C90" s="133" t="s">
        <v>526</v>
      </c>
      <c r="D90" s="133"/>
      <c r="E90" s="133" t="s">
        <v>526</v>
      </c>
      <c r="F90" s="138"/>
      <c r="G90" s="138"/>
      <c r="H90" s="138"/>
      <c r="I90" s="137"/>
      <c r="J90" s="138"/>
      <c r="K90" s="138"/>
      <c r="L90" s="138"/>
      <c r="M90" s="138"/>
      <c r="N90" s="138"/>
      <c r="O90" s="74" t="s">
        <v>592</v>
      </c>
    </row>
    <row r="91" spans="1:15" ht="75">
      <c r="A91" s="77">
        <v>19</v>
      </c>
      <c r="B91" s="133" t="s">
        <v>371</v>
      </c>
      <c r="C91" s="133" t="s">
        <v>593</v>
      </c>
      <c r="D91" s="133"/>
      <c r="E91" s="133" t="s">
        <v>593</v>
      </c>
      <c r="F91" s="138"/>
      <c r="G91" s="138"/>
      <c r="H91" s="138">
        <v>8</v>
      </c>
      <c r="I91" s="137">
        <f>SUM(F91:H91)/3</f>
        <v>2.6666666666666665</v>
      </c>
      <c r="J91" s="138"/>
      <c r="K91" s="138"/>
      <c r="L91" s="138"/>
      <c r="M91" s="138"/>
      <c r="N91" s="137">
        <f>(I91+M91)/2</f>
        <v>1.3333333333333333</v>
      </c>
      <c r="O91" s="133" t="s">
        <v>594</v>
      </c>
    </row>
    <row r="92" spans="1:15" ht="75">
      <c r="A92" s="77"/>
      <c r="B92" s="84"/>
      <c r="C92" s="133" t="s">
        <v>595</v>
      </c>
      <c r="D92" s="133"/>
      <c r="E92" s="133" t="s">
        <v>595</v>
      </c>
      <c r="F92" s="138"/>
      <c r="G92" s="138"/>
      <c r="H92" s="138"/>
      <c r="I92" s="137"/>
      <c r="J92" s="138"/>
      <c r="K92" s="138"/>
      <c r="L92" s="138"/>
      <c r="M92" s="138"/>
      <c r="N92" s="138"/>
      <c r="O92" s="133" t="s">
        <v>596</v>
      </c>
    </row>
    <row r="93" spans="1:15" ht="156.75">
      <c r="A93" s="77"/>
      <c r="B93" s="84"/>
      <c r="C93" s="133" t="s">
        <v>597</v>
      </c>
      <c r="D93" s="133"/>
      <c r="E93" s="133" t="s">
        <v>597</v>
      </c>
      <c r="F93" s="138"/>
      <c r="G93" s="138"/>
      <c r="H93" s="138"/>
      <c r="I93" s="137"/>
      <c r="J93" s="138"/>
      <c r="K93" s="138"/>
      <c r="L93" s="138"/>
      <c r="M93" s="138"/>
      <c r="N93" s="138"/>
      <c r="O93" s="146" t="s">
        <v>598</v>
      </c>
    </row>
    <row r="94" spans="1:15">
      <c r="A94" s="77"/>
      <c r="B94" s="84"/>
      <c r="C94" s="133" t="s">
        <v>599</v>
      </c>
      <c r="D94" s="133"/>
      <c r="E94" s="133" t="s">
        <v>599</v>
      </c>
      <c r="F94" s="138"/>
      <c r="G94" s="138"/>
      <c r="H94" s="138"/>
      <c r="I94" s="137"/>
      <c r="J94" s="138"/>
      <c r="K94" s="138"/>
      <c r="L94" s="138"/>
      <c r="M94" s="138"/>
      <c r="N94" s="138"/>
      <c r="O94" s="133"/>
    </row>
    <row r="95" spans="1:15">
      <c r="A95" s="77"/>
      <c r="B95" s="84"/>
      <c r="C95" s="133" t="s">
        <v>520</v>
      </c>
      <c r="D95" s="133"/>
      <c r="E95" s="133" t="s">
        <v>520</v>
      </c>
      <c r="F95" s="138"/>
      <c r="G95" s="138"/>
      <c r="H95" s="138"/>
      <c r="I95" s="137"/>
      <c r="J95" s="138"/>
      <c r="K95" s="138"/>
      <c r="L95" s="138"/>
      <c r="M95" s="138"/>
      <c r="N95" s="138"/>
      <c r="O95" s="133"/>
    </row>
    <row r="96" spans="1:15" ht="135">
      <c r="A96" s="77">
        <v>20</v>
      </c>
      <c r="B96" s="133" t="s">
        <v>373</v>
      </c>
      <c r="C96" s="133" t="s">
        <v>518</v>
      </c>
      <c r="D96" s="135" t="s">
        <v>467</v>
      </c>
      <c r="E96" s="133" t="s">
        <v>518</v>
      </c>
      <c r="F96" s="138"/>
      <c r="G96" s="138"/>
      <c r="H96" s="138">
        <v>3</v>
      </c>
      <c r="I96" s="137">
        <f>SUM(F96:H96)/3</f>
        <v>1</v>
      </c>
      <c r="J96" s="138"/>
      <c r="K96" s="138"/>
      <c r="L96" s="138"/>
      <c r="M96" s="138"/>
      <c r="N96" s="137">
        <f>(I96+M96)/2</f>
        <v>0.5</v>
      </c>
      <c r="O96" s="132" t="s">
        <v>600</v>
      </c>
    </row>
    <row r="97" spans="1:15" ht="75">
      <c r="A97" s="77"/>
      <c r="B97" s="84"/>
      <c r="C97" s="133" t="s">
        <v>589</v>
      </c>
      <c r="D97" s="133" t="s">
        <v>601</v>
      </c>
      <c r="E97" s="133" t="s">
        <v>589</v>
      </c>
      <c r="F97" s="138"/>
      <c r="G97" s="138"/>
      <c r="H97" s="138"/>
      <c r="I97" s="137"/>
      <c r="J97" s="138"/>
      <c r="K97" s="138"/>
      <c r="L97" s="138"/>
      <c r="M97" s="138"/>
      <c r="N97" s="138"/>
      <c r="O97" s="133" t="s">
        <v>602</v>
      </c>
    </row>
    <row r="98" spans="1:15" ht="90">
      <c r="A98" s="77">
        <v>21</v>
      </c>
      <c r="B98" s="133" t="s">
        <v>375</v>
      </c>
      <c r="C98" s="133" t="s">
        <v>443</v>
      </c>
      <c r="D98" s="135"/>
      <c r="E98" s="133" t="s">
        <v>443</v>
      </c>
      <c r="F98" s="138"/>
      <c r="G98" s="138"/>
      <c r="H98" s="138">
        <v>9</v>
      </c>
      <c r="I98" s="137">
        <f>SUM(F98:H98)/3</f>
        <v>3</v>
      </c>
      <c r="J98" s="138"/>
      <c r="K98" s="138"/>
      <c r="L98" s="138"/>
      <c r="M98" s="138"/>
      <c r="N98" s="137">
        <f>(I98+M98)/2</f>
        <v>1.5</v>
      </c>
      <c r="O98" s="132" t="s">
        <v>603</v>
      </c>
    </row>
    <row r="99" spans="1:15">
      <c r="A99" s="77"/>
      <c r="B99" s="84"/>
      <c r="C99" s="133" t="s">
        <v>563</v>
      </c>
      <c r="D99" s="84"/>
      <c r="E99" s="133" t="s">
        <v>604</v>
      </c>
      <c r="F99" s="138"/>
      <c r="G99" s="138"/>
      <c r="H99" s="138"/>
      <c r="I99" s="137"/>
      <c r="J99" s="138"/>
      <c r="K99" s="138"/>
      <c r="L99" s="138"/>
      <c r="M99" s="138"/>
      <c r="N99" s="138"/>
      <c r="O99" s="133"/>
    </row>
    <row r="100" spans="1:15">
      <c r="A100" s="77"/>
      <c r="B100" s="84"/>
      <c r="C100" s="133" t="s">
        <v>605</v>
      </c>
      <c r="D100" s="133"/>
      <c r="E100" s="133" t="s">
        <v>605</v>
      </c>
      <c r="F100" s="138"/>
      <c r="G100" s="138"/>
      <c r="H100" s="138"/>
      <c r="I100" s="137"/>
      <c r="J100" s="138"/>
      <c r="K100" s="138"/>
      <c r="L100" s="138"/>
      <c r="M100" s="138"/>
      <c r="N100" s="138"/>
      <c r="O100" s="133"/>
    </row>
    <row r="101" spans="1:15">
      <c r="A101" s="77"/>
      <c r="B101" s="84"/>
      <c r="C101" s="133" t="s">
        <v>566</v>
      </c>
      <c r="D101" s="133"/>
      <c r="E101" s="133" t="s">
        <v>566</v>
      </c>
      <c r="F101" s="138"/>
      <c r="G101" s="138"/>
      <c r="H101" s="138"/>
      <c r="I101" s="137"/>
      <c r="J101" s="138"/>
      <c r="K101" s="138"/>
      <c r="L101" s="138"/>
      <c r="M101" s="138"/>
      <c r="N101" s="138"/>
      <c r="O101" s="133"/>
    </row>
    <row r="102" spans="1:15" ht="45">
      <c r="A102" s="77">
        <v>22</v>
      </c>
      <c r="B102" s="133" t="s">
        <v>377</v>
      </c>
      <c r="C102" s="133" t="s">
        <v>595</v>
      </c>
      <c r="D102" s="135"/>
      <c r="E102" s="133" t="s">
        <v>595</v>
      </c>
      <c r="F102" s="144">
        <v>4</v>
      </c>
      <c r="G102" s="137">
        <v>6</v>
      </c>
      <c r="H102" s="137">
        <v>10</v>
      </c>
      <c r="I102" s="137">
        <f>SUM(F102:H102)/3</f>
        <v>6.666666666666667</v>
      </c>
      <c r="J102" s="138"/>
      <c r="K102" s="138"/>
      <c r="L102" s="138"/>
      <c r="M102" s="138"/>
      <c r="N102" s="137">
        <f>(I102+M102)/2</f>
        <v>3.3333333333333335</v>
      </c>
      <c r="O102" s="133" t="s">
        <v>606</v>
      </c>
    </row>
    <row r="103" spans="1:15">
      <c r="A103" s="77"/>
      <c r="B103" s="84"/>
      <c r="C103" s="133" t="s">
        <v>607</v>
      </c>
      <c r="D103" s="135"/>
      <c r="E103" s="133" t="s">
        <v>607</v>
      </c>
      <c r="F103" s="138"/>
      <c r="G103" s="138"/>
      <c r="H103" s="138"/>
      <c r="I103" s="137"/>
      <c r="J103" s="138"/>
      <c r="K103" s="138"/>
      <c r="L103" s="138"/>
      <c r="M103" s="138"/>
      <c r="N103" s="138"/>
      <c r="O103" s="133"/>
    </row>
    <row r="104" spans="1:15">
      <c r="A104" s="77"/>
      <c r="B104" s="84"/>
      <c r="C104" s="133" t="s">
        <v>534</v>
      </c>
      <c r="D104" s="133"/>
      <c r="E104" s="133" t="s">
        <v>534</v>
      </c>
      <c r="F104" s="138"/>
      <c r="G104" s="138"/>
      <c r="H104" s="138"/>
      <c r="I104" s="137"/>
      <c r="J104" s="138"/>
      <c r="K104" s="138"/>
      <c r="L104" s="138"/>
      <c r="M104" s="138"/>
      <c r="N104" s="138"/>
      <c r="O104" s="133"/>
    </row>
    <row r="105" spans="1:15">
      <c r="A105" s="77"/>
      <c r="B105" s="84"/>
      <c r="C105" s="133" t="s">
        <v>520</v>
      </c>
      <c r="D105" s="133"/>
      <c r="E105" s="133" t="s">
        <v>520</v>
      </c>
      <c r="F105" s="138"/>
      <c r="G105" s="138"/>
      <c r="H105" s="138"/>
      <c r="I105" s="137"/>
      <c r="J105" s="138"/>
      <c r="K105" s="138"/>
      <c r="L105" s="138"/>
      <c r="M105" s="138"/>
      <c r="N105" s="138"/>
      <c r="O105" s="133"/>
    </row>
    <row r="106" spans="1:15" ht="75">
      <c r="A106" s="77"/>
      <c r="B106" s="84"/>
      <c r="C106" s="84"/>
      <c r="D106" s="133"/>
      <c r="E106" s="318" t="s">
        <v>608</v>
      </c>
      <c r="F106" s="138"/>
      <c r="G106" s="138"/>
      <c r="H106" s="138"/>
      <c r="I106" s="137"/>
      <c r="J106" s="138"/>
      <c r="K106" s="138"/>
      <c r="L106" s="138"/>
      <c r="M106" s="138"/>
      <c r="N106" s="138"/>
      <c r="O106" s="133"/>
    </row>
    <row r="107" spans="1:15" ht="90">
      <c r="A107" s="77">
        <v>23</v>
      </c>
      <c r="B107" s="133" t="s">
        <v>379</v>
      </c>
      <c r="C107" s="133" t="s">
        <v>569</v>
      </c>
      <c r="D107" s="133"/>
      <c r="E107" s="133" t="s">
        <v>569</v>
      </c>
      <c r="F107" s="138">
        <v>10</v>
      </c>
      <c r="G107" s="138">
        <v>8</v>
      </c>
      <c r="H107" s="138">
        <v>8</v>
      </c>
      <c r="I107" s="137">
        <f>SUM(F107:H107)/3</f>
        <v>8.6666666666666661</v>
      </c>
      <c r="J107" s="138"/>
      <c r="K107" s="138"/>
      <c r="L107" s="138"/>
      <c r="M107" s="138"/>
      <c r="N107" s="137">
        <f>(I107+M107)/2</f>
        <v>4.333333333333333</v>
      </c>
      <c r="O107" s="133" t="s">
        <v>609</v>
      </c>
    </row>
    <row r="108" spans="1:15">
      <c r="A108" s="77"/>
      <c r="B108" s="84"/>
      <c r="C108" s="133" t="s">
        <v>597</v>
      </c>
      <c r="D108" s="133"/>
      <c r="E108" s="133" t="s">
        <v>597</v>
      </c>
      <c r="F108" s="138"/>
      <c r="G108" s="138"/>
      <c r="H108" s="138"/>
      <c r="I108" s="137"/>
      <c r="J108" s="138"/>
      <c r="K108" s="138"/>
      <c r="L108" s="138"/>
      <c r="M108" s="138"/>
      <c r="N108" s="138"/>
      <c r="O108" s="133"/>
    </row>
    <row r="109" spans="1:15">
      <c r="A109" s="77"/>
      <c r="B109" s="84"/>
      <c r="C109" s="133" t="s">
        <v>575</v>
      </c>
      <c r="D109" s="133"/>
      <c r="E109" s="133" t="s">
        <v>575</v>
      </c>
      <c r="F109" s="138"/>
      <c r="G109" s="138"/>
      <c r="H109" s="138"/>
      <c r="I109" s="137"/>
      <c r="J109" s="138"/>
      <c r="K109" s="138"/>
      <c r="L109" s="138"/>
      <c r="M109" s="138"/>
      <c r="N109" s="138"/>
      <c r="O109" s="133"/>
    </row>
    <row r="110" spans="1:15">
      <c r="A110" s="77"/>
      <c r="B110" s="84"/>
      <c r="C110" s="133" t="s">
        <v>610</v>
      </c>
      <c r="D110" s="133"/>
      <c r="E110" s="133" t="s">
        <v>610</v>
      </c>
      <c r="F110" s="138"/>
      <c r="G110" s="138"/>
      <c r="H110" s="138"/>
      <c r="I110" s="137"/>
      <c r="J110" s="138"/>
      <c r="K110" s="138"/>
      <c r="L110" s="138"/>
      <c r="M110" s="138"/>
      <c r="N110" s="138"/>
      <c r="O110" s="133"/>
    </row>
    <row r="111" spans="1:15">
      <c r="A111" s="77"/>
      <c r="B111" s="84"/>
      <c r="C111" s="133" t="s">
        <v>535</v>
      </c>
      <c r="D111" s="133"/>
      <c r="E111" s="133" t="s">
        <v>535</v>
      </c>
      <c r="F111" s="138"/>
      <c r="G111" s="138"/>
      <c r="H111" s="138"/>
      <c r="I111" s="137"/>
      <c r="J111" s="138"/>
      <c r="K111" s="138"/>
      <c r="L111" s="138"/>
      <c r="M111" s="138"/>
      <c r="N111" s="138"/>
      <c r="O111" s="133"/>
    </row>
    <row r="112" spans="1:15">
      <c r="A112" s="77"/>
      <c r="B112" s="84"/>
      <c r="C112" s="133" t="s">
        <v>517</v>
      </c>
      <c r="D112" s="133"/>
      <c r="E112" s="133" t="s">
        <v>517</v>
      </c>
      <c r="F112" s="138"/>
      <c r="G112" s="138"/>
      <c r="H112" s="138"/>
      <c r="I112" s="137"/>
      <c r="J112" s="138"/>
      <c r="K112" s="138"/>
      <c r="L112" s="138"/>
      <c r="M112" s="138"/>
      <c r="N112" s="138"/>
      <c r="O112" s="133"/>
    </row>
    <row r="113" spans="1:15" ht="75">
      <c r="A113" s="77">
        <v>24</v>
      </c>
      <c r="B113" s="133" t="s">
        <v>381</v>
      </c>
      <c r="C113" s="133" t="s">
        <v>611</v>
      </c>
      <c r="D113" s="133"/>
      <c r="E113" s="318" t="s">
        <v>612</v>
      </c>
      <c r="F113" s="138"/>
      <c r="G113" s="138"/>
      <c r="H113" s="138">
        <v>7</v>
      </c>
      <c r="I113" s="137">
        <f>SUM(F113:H113)/3</f>
        <v>2.3333333333333335</v>
      </c>
      <c r="J113" s="138"/>
      <c r="K113" s="138"/>
      <c r="L113" s="138"/>
      <c r="M113" s="138"/>
      <c r="N113" s="137">
        <f>(I113+M113)/2</f>
        <v>1.1666666666666667</v>
      </c>
      <c r="O113" s="133" t="s">
        <v>613</v>
      </c>
    </row>
    <row r="114" spans="1:15">
      <c r="A114" s="77"/>
      <c r="B114" s="84"/>
      <c r="C114" s="133" t="s">
        <v>443</v>
      </c>
      <c r="D114" s="133"/>
      <c r="E114" s="133" t="s">
        <v>443</v>
      </c>
      <c r="F114" s="138"/>
      <c r="G114" s="138"/>
      <c r="H114" s="138"/>
      <c r="I114" s="137"/>
      <c r="J114" s="138"/>
      <c r="K114" s="138"/>
      <c r="L114" s="138"/>
      <c r="M114" s="138"/>
      <c r="N114" s="138"/>
      <c r="O114" s="133"/>
    </row>
    <row r="115" spans="1:15" ht="30">
      <c r="A115" s="77"/>
      <c r="B115" s="84"/>
      <c r="C115" s="133" t="s">
        <v>614</v>
      </c>
      <c r="D115" s="133"/>
      <c r="E115" s="133" t="s">
        <v>614</v>
      </c>
      <c r="F115" s="138"/>
      <c r="G115" s="138"/>
      <c r="H115" s="138"/>
      <c r="I115" s="137"/>
      <c r="J115" s="138"/>
      <c r="K115" s="138"/>
      <c r="L115" s="138"/>
      <c r="M115" s="138"/>
      <c r="N115" s="138"/>
      <c r="O115" s="133"/>
    </row>
    <row r="116" spans="1:15">
      <c r="A116" s="77"/>
      <c r="B116" s="84"/>
      <c r="C116" s="133" t="s">
        <v>560</v>
      </c>
      <c r="D116" s="84"/>
      <c r="E116" s="133" t="s">
        <v>560</v>
      </c>
      <c r="F116" s="138"/>
      <c r="G116" s="138"/>
      <c r="H116" s="138"/>
      <c r="I116" s="137"/>
      <c r="J116" s="138"/>
      <c r="K116" s="138"/>
      <c r="L116" s="138"/>
      <c r="M116" s="138"/>
      <c r="N116" s="138"/>
      <c r="O116" s="133"/>
    </row>
    <row r="117" spans="1:15">
      <c r="A117" s="77"/>
      <c r="B117" s="84"/>
      <c r="C117" s="133" t="s">
        <v>615</v>
      </c>
      <c r="D117" s="84"/>
      <c r="E117" s="133" t="s">
        <v>615</v>
      </c>
      <c r="F117" s="138"/>
      <c r="G117" s="138"/>
      <c r="H117" s="138"/>
      <c r="I117" s="137"/>
      <c r="J117" s="138"/>
      <c r="K117" s="138"/>
      <c r="L117" s="138"/>
      <c r="M117" s="138"/>
      <c r="N117" s="138"/>
      <c r="O117" s="133"/>
    </row>
    <row r="118" spans="1:15" ht="60">
      <c r="A118" s="77">
        <v>25</v>
      </c>
      <c r="B118" s="133" t="s">
        <v>383</v>
      </c>
      <c r="C118" s="133" t="s">
        <v>616</v>
      </c>
      <c r="D118" s="133"/>
      <c r="E118" s="133" t="s">
        <v>616</v>
      </c>
      <c r="F118" s="138"/>
      <c r="G118" s="138"/>
      <c r="H118" s="138">
        <v>8</v>
      </c>
      <c r="I118" s="137">
        <f>SUM(F118:H118)/3</f>
        <v>2.6666666666666665</v>
      </c>
      <c r="J118" s="138"/>
      <c r="K118" s="138"/>
      <c r="L118" s="138"/>
      <c r="M118" s="138"/>
      <c r="N118" s="137">
        <f>(I118+M118)/2</f>
        <v>1.3333333333333333</v>
      </c>
      <c r="O118" s="133" t="s">
        <v>617</v>
      </c>
    </row>
    <row r="119" spans="1:15" ht="30">
      <c r="A119" s="77"/>
      <c r="B119" s="84"/>
      <c r="C119" s="133" t="s">
        <v>618</v>
      </c>
      <c r="D119" s="133"/>
      <c r="E119" s="133" t="s">
        <v>618</v>
      </c>
      <c r="F119" s="138"/>
      <c r="G119" s="138"/>
      <c r="H119" s="138"/>
      <c r="I119" s="137"/>
      <c r="J119" s="138"/>
      <c r="K119" s="138"/>
      <c r="L119" s="138"/>
      <c r="M119" s="138"/>
      <c r="N119" s="138"/>
      <c r="O119" s="133"/>
    </row>
    <row r="120" spans="1:15">
      <c r="A120" s="77"/>
      <c r="B120" s="84"/>
      <c r="C120" s="133" t="s">
        <v>534</v>
      </c>
      <c r="D120" s="133"/>
      <c r="E120" s="133" t="s">
        <v>534</v>
      </c>
      <c r="F120" s="138"/>
      <c r="G120" s="138"/>
      <c r="H120" s="138"/>
      <c r="I120" s="137"/>
      <c r="J120" s="138"/>
      <c r="K120" s="138"/>
      <c r="L120" s="138"/>
      <c r="M120" s="138"/>
      <c r="N120" s="138"/>
      <c r="O120" s="133"/>
    </row>
    <row r="121" spans="1:15">
      <c r="A121" s="77"/>
      <c r="B121" s="84"/>
      <c r="C121" s="133" t="s">
        <v>561</v>
      </c>
      <c r="D121" s="133"/>
      <c r="E121" s="133" t="s">
        <v>561</v>
      </c>
      <c r="F121" s="138"/>
      <c r="G121" s="138"/>
      <c r="H121" s="138"/>
      <c r="I121" s="137"/>
      <c r="J121" s="138"/>
      <c r="K121" s="138"/>
      <c r="L121" s="138"/>
      <c r="M121" s="138"/>
      <c r="N121" s="138"/>
      <c r="O121" s="133"/>
    </row>
    <row r="122" spans="1:15">
      <c r="A122" s="77">
        <v>26</v>
      </c>
      <c r="B122" s="133" t="s">
        <v>385</v>
      </c>
      <c r="C122" s="133" t="s">
        <v>619</v>
      </c>
      <c r="D122" s="133"/>
      <c r="E122" s="133" t="s">
        <v>619</v>
      </c>
      <c r="F122" s="144">
        <v>5</v>
      </c>
      <c r="G122" s="137">
        <v>7</v>
      </c>
      <c r="H122" s="137">
        <v>10</v>
      </c>
      <c r="I122" s="137">
        <f>SUM(F122:H122)/3</f>
        <v>7.333333333333333</v>
      </c>
      <c r="J122" s="138"/>
      <c r="K122" s="138"/>
      <c r="L122" s="138"/>
      <c r="M122" s="138"/>
      <c r="N122" s="137">
        <f>(I122+M122)/2</f>
        <v>3.6666666666666665</v>
      </c>
      <c r="O122" s="133"/>
    </row>
    <row r="123" spans="1:15">
      <c r="A123" s="77"/>
      <c r="B123" s="84"/>
      <c r="C123" s="133" t="s">
        <v>620</v>
      </c>
      <c r="D123" s="133"/>
      <c r="E123" s="133" t="s">
        <v>620</v>
      </c>
      <c r="F123" s="138"/>
      <c r="G123" s="138"/>
      <c r="H123" s="138"/>
      <c r="I123" s="137"/>
      <c r="J123" s="138"/>
      <c r="K123" s="138"/>
      <c r="L123" s="138"/>
      <c r="M123" s="138"/>
      <c r="N123" s="138"/>
      <c r="O123" s="133"/>
    </row>
    <row r="124" spans="1:15">
      <c r="A124" s="77"/>
      <c r="B124" s="84"/>
      <c r="C124" s="133" t="s">
        <v>526</v>
      </c>
      <c r="D124" s="133"/>
      <c r="E124" s="133" t="s">
        <v>526</v>
      </c>
      <c r="F124" s="138"/>
      <c r="G124" s="138"/>
      <c r="H124" s="138"/>
      <c r="I124" s="137"/>
      <c r="J124" s="138"/>
      <c r="K124" s="138"/>
      <c r="L124" s="138"/>
      <c r="M124" s="138"/>
      <c r="N124" s="138"/>
      <c r="O124" s="133"/>
    </row>
    <row r="125" spans="1:15" ht="75">
      <c r="A125" s="77"/>
      <c r="B125" s="84"/>
      <c r="C125" s="84"/>
      <c r="D125" s="133"/>
      <c r="E125" s="318" t="s">
        <v>608</v>
      </c>
      <c r="F125" s="138"/>
      <c r="G125" s="138"/>
      <c r="H125" s="138"/>
      <c r="I125" s="137"/>
      <c r="J125" s="138"/>
      <c r="K125" s="138"/>
      <c r="L125" s="138"/>
      <c r="M125" s="138"/>
      <c r="N125" s="138"/>
      <c r="O125" s="133"/>
    </row>
    <row r="126" spans="1:15" ht="60">
      <c r="A126" s="77">
        <v>27</v>
      </c>
      <c r="B126" s="133" t="s">
        <v>388</v>
      </c>
      <c r="C126" s="133" t="s">
        <v>522</v>
      </c>
      <c r="D126" s="135"/>
      <c r="E126" s="133" t="s">
        <v>522</v>
      </c>
      <c r="F126" s="138"/>
      <c r="G126" s="138"/>
      <c r="H126" s="138">
        <v>8</v>
      </c>
      <c r="I126" s="137">
        <f>SUM(F126:H126)/3</f>
        <v>2.6666666666666665</v>
      </c>
      <c r="J126" s="138"/>
      <c r="K126" s="138"/>
      <c r="L126" s="138"/>
      <c r="M126" s="138"/>
      <c r="N126" s="137">
        <f>(I126+M126)/2</f>
        <v>1.3333333333333333</v>
      </c>
      <c r="O126" s="133" t="s">
        <v>621</v>
      </c>
    </row>
    <row r="127" spans="1:15">
      <c r="A127" s="77"/>
      <c r="B127" s="84"/>
      <c r="C127" s="133" t="s">
        <v>622</v>
      </c>
      <c r="D127" s="133"/>
      <c r="E127" s="133" t="s">
        <v>622</v>
      </c>
      <c r="F127" s="138"/>
      <c r="G127" s="138"/>
      <c r="H127" s="138"/>
      <c r="I127" s="137"/>
      <c r="J127" s="138"/>
      <c r="K127" s="138"/>
      <c r="L127" s="138"/>
      <c r="M127" s="138"/>
      <c r="N127" s="138"/>
      <c r="O127" s="133"/>
    </row>
    <row r="128" spans="1:15">
      <c r="A128" s="77"/>
      <c r="B128" s="84"/>
      <c r="C128" s="133" t="s">
        <v>548</v>
      </c>
      <c r="D128" s="133"/>
      <c r="E128" s="133" t="s">
        <v>548</v>
      </c>
      <c r="F128" s="138"/>
      <c r="G128" s="138"/>
      <c r="H128" s="138"/>
      <c r="I128" s="137"/>
      <c r="J128" s="138"/>
      <c r="K128" s="138"/>
      <c r="L128" s="138"/>
      <c r="M128" s="138"/>
      <c r="N128" s="138"/>
      <c r="O128" s="133"/>
    </row>
    <row r="129" spans="1:15">
      <c r="A129" s="77"/>
      <c r="B129" s="84"/>
      <c r="C129" s="133" t="s">
        <v>623</v>
      </c>
      <c r="D129" s="133"/>
      <c r="E129" s="133" t="s">
        <v>623</v>
      </c>
      <c r="F129" s="138"/>
      <c r="G129" s="138"/>
      <c r="H129" s="138"/>
      <c r="I129" s="137"/>
      <c r="J129" s="138"/>
      <c r="K129" s="138"/>
      <c r="L129" s="138"/>
      <c r="M129" s="138"/>
      <c r="N129" s="138"/>
      <c r="O129" s="133"/>
    </row>
    <row r="130" spans="1:15">
      <c r="A130" s="77"/>
      <c r="B130" s="84"/>
      <c r="C130" s="133" t="s">
        <v>516</v>
      </c>
      <c r="D130" s="133"/>
      <c r="E130" s="133" t="s">
        <v>516</v>
      </c>
      <c r="F130" s="138"/>
      <c r="G130" s="138"/>
      <c r="H130" s="138"/>
      <c r="I130" s="137"/>
      <c r="J130" s="138"/>
      <c r="K130" s="138"/>
      <c r="L130" s="138"/>
      <c r="M130" s="138"/>
      <c r="N130" s="138"/>
      <c r="O130" s="133"/>
    </row>
    <row r="131" spans="1:15" ht="60">
      <c r="A131" s="77">
        <v>28</v>
      </c>
      <c r="B131" s="133" t="s">
        <v>390</v>
      </c>
      <c r="C131" s="133" t="s">
        <v>604</v>
      </c>
      <c r="D131" s="84"/>
      <c r="E131" s="133" t="s">
        <v>604</v>
      </c>
      <c r="F131" s="138"/>
      <c r="G131" s="138"/>
      <c r="H131" s="138">
        <v>6</v>
      </c>
      <c r="I131" s="137">
        <f>SUM(F131:H131)/3</f>
        <v>2</v>
      </c>
      <c r="J131" s="138"/>
      <c r="K131" s="138"/>
      <c r="L131" s="138"/>
      <c r="M131" s="138"/>
      <c r="N131" s="137">
        <f>(I131+M131)/2</f>
        <v>1</v>
      </c>
      <c r="O131" s="133" t="s">
        <v>624</v>
      </c>
    </row>
    <row r="132" spans="1:15" ht="90">
      <c r="A132" s="77"/>
      <c r="B132" s="84"/>
      <c r="C132" s="133" t="s">
        <v>622</v>
      </c>
      <c r="D132" s="84"/>
      <c r="E132" s="133" t="s">
        <v>622</v>
      </c>
      <c r="F132" s="138"/>
      <c r="G132" s="138"/>
      <c r="H132" s="138"/>
      <c r="I132" s="137"/>
      <c r="J132" s="138"/>
      <c r="K132" s="138"/>
      <c r="L132" s="138"/>
      <c r="M132" s="138"/>
      <c r="N132" s="138"/>
      <c r="O132" s="134" t="s">
        <v>625</v>
      </c>
    </row>
    <row r="133" spans="1:15">
      <c r="A133" s="77"/>
      <c r="B133" s="84"/>
      <c r="C133" s="133" t="s">
        <v>626</v>
      </c>
      <c r="D133" s="133"/>
      <c r="E133" s="133" t="s">
        <v>626</v>
      </c>
      <c r="F133" s="138"/>
      <c r="G133" s="138"/>
      <c r="H133" s="138"/>
      <c r="I133" s="137"/>
      <c r="J133" s="138"/>
      <c r="K133" s="138"/>
      <c r="L133" s="138"/>
      <c r="M133" s="138"/>
      <c r="N133" s="138"/>
      <c r="O133" s="133"/>
    </row>
    <row r="134" spans="1:15">
      <c r="A134" s="77"/>
      <c r="B134" s="84"/>
      <c r="C134" s="133" t="s">
        <v>550</v>
      </c>
      <c r="D134" s="133"/>
      <c r="E134" s="133" t="s">
        <v>550</v>
      </c>
      <c r="F134" s="138"/>
      <c r="G134" s="138"/>
      <c r="H134" s="138"/>
      <c r="I134" s="137"/>
      <c r="J134" s="138"/>
      <c r="K134" s="138"/>
      <c r="L134" s="138"/>
      <c r="M134" s="138"/>
      <c r="N134" s="138"/>
      <c r="O134" s="133"/>
    </row>
    <row r="135" spans="1:15" ht="30">
      <c r="A135" s="77"/>
      <c r="B135" s="84"/>
      <c r="C135" s="84"/>
      <c r="D135" s="133"/>
      <c r="E135" s="318" t="s">
        <v>527</v>
      </c>
      <c r="F135" s="138"/>
      <c r="G135" s="138"/>
      <c r="H135" s="138"/>
      <c r="I135" s="137"/>
      <c r="J135" s="138"/>
      <c r="K135" s="138"/>
      <c r="L135" s="138"/>
      <c r="M135" s="138"/>
      <c r="N135" s="138"/>
      <c r="O135" s="133"/>
    </row>
    <row r="136" spans="1:15" ht="75">
      <c r="A136" s="77">
        <v>29</v>
      </c>
      <c r="B136" s="133" t="s">
        <v>392</v>
      </c>
      <c r="C136" s="133" t="s">
        <v>522</v>
      </c>
      <c r="D136" s="133"/>
      <c r="E136" s="133" t="s">
        <v>522</v>
      </c>
      <c r="F136" s="138"/>
      <c r="G136" s="138"/>
      <c r="H136" s="138">
        <v>4</v>
      </c>
      <c r="I136" s="137">
        <f>SUM(F136:H136)/3</f>
        <v>1.3333333333333333</v>
      </c>
      <c r="J136" s="138"/>
      <c r="K136" s="138"/>
      <c r="L136" s="138"/>
      <c r="M136" s="138"/>
      <c r="N136" s="137">
        <f>(I136+M136)/2</f>
        <v>0.66666666666666663</v>
      </c>
      <c r="O136" s="133" t="s">
        <v>627</v>
      </c>
    </row>
    <row r="137" spans="1:15">
      <c r="A137" s="77"/>
      <c r="B137" s="84"/>
      <c r="C137" s="133" t="s">
        <v>628</v>
      </c>
      <c r="D137" s="133"/>
      <c r="E137" s="133" t="s">
        <v>628</v>
      </c>
      <c r="F137" s="138"/>
      <c r="G137" s="138"/>
      <c r="H137" s="138"/>
      <c r="I137" s="137"/>
      <c r="J137" s="138"/>
      <c r="K137" s="138"/>
      <c r="L137" s="138"/>
      <c r="M137" s="138"/>
      <c r="N137" s="138"/>
      <c r="O137" s="133"/>
    </row>
    <row r="138" spans="1:15">
      <c r="A138" s="77"/>
      <c r="B138" s="84"/>
      <c r="C138" s="133" t="s">
        <v>516</v>
      </c>
      <c r="D138" s="133"/>
      <c r="E138" s="133" t="s">
        <v>516</v>
      </c>
      <c r="F138" s="138"/>
      <c r="G138" s="138"/>
      <c r="H138" s="138"/>
      <c r="I138" s="137"/>
      <c r="J138" s="138"/>
      <c r="K138" s="138"/>
      <c r="L138" s="138"/>
      <c r="M138" s="138"/>
      <c r="N138" s="138"/>
      <c r="O138" s="133"/>
    </row>
    <row r="139" spans="1:15">
      <c r="A139" s="77"/>
      <c r="B139" s="84"/>
      <c r="C139" s="133" t="s">
        <v>629</v>
      </c>
      <c r="D139" s="133"/>
      <c r="E139" s="133" t="s">
        <v>629</v>
      </c>
      <c r="F139" s="138"/>
      <c r="G139" s="138"/>
      <c r="H139" s="138"/>
      <c r="I139" s="137"/>
      <c r="J139" s="138"/>
      <c r="K139" s="138"/>
      <c r="L139" s="138"/>
      <c r="M139" s="138"/>
      <c r="N139" s="138"/>
      <c r="O139" s="133"/>
    </row>
    <row r="140" spans="1:15" ht="75">
      <c r="A140" s="77">
        <v>30</v>
      </c>
      <c r="B140" s="133" t="s">
        <v>630</v>
      </c>
      <c r="C140" s="133" t="s">
        <v>631</v>
      </c>
      <c r="D140" s="133"/>
      <c r="E140" s="133" t="s">
        <v>631</v>
      </c>
      <c r="F140" s="144">
        <v>12</v>
      </c>
      <c r="G140" s="137">
        <v>12</v>
      </c>
      <c r="H140" s="137">
        <v>10</v>
      </c>
      <c r="I140" s="137">
        <f>SUM(F140:H140)/3</f>
        <v>11.333333333333334</v>
      </c>
      <c r="J140" s="138"/>
      <c r="K140" s="138"/>
      <c r="L140" s="138"/>
      <c r="M140" s="138"/>
      <c r="N140" s="137">
        <f>(I140+M140)/2</f>
        <v>5.666666666666667</v>
      </c>
      <c r="O140" s="133" t="s">
        <v>632</v>
      </c>
    </row>
    <row r="141" spans="1:15" ht="105">
      <c r="A141" s="77"/>
      <c r="B141" s="84"/>
      <c r="C141" s="133" t="s">
        <v>524</v>
      </c>
      <c r="D141" s="133"/>
      <c r="E141" s="133" t="s">
        <v>524</v>
      </c>
      <c r="F141" s="138"/>
      <c r="G141" s="138"/>
      <c r="H141" s="138"/>
      <c r="I141" s="137"/>
      <c r="J141" s="138"/>
      <c r="K141" s="138"/>
      <c r="L141" s="138"/>
      <c r="M141" s="138"/>
      <c r="N141" s="138"/>
      <c r="O141" s="133" t="s">
        <v>633</v>
      </c>
    </row>
    <row r="142" spans="1:15">
      <c r="A142" s="77"/>
      <c r="B142" s="84"/>
      <c r="C142" s="133" t="s">
        <v>634</v>
      </c>
      <c r="D142" s="133"/>
      <c r="E142" s="133" t="s">
        <v>634</v>
      </c>
      <c r="F142" s="138"/>
      <c r="G142" s="138"/>
      <c r="H142" s="138"/>
      <c r="I142" s="137"/>
      <c r="J142" s="138"/>
      <c r="K142" s="138"/>
      <c r="L142" s="138"/>
      <c r="M142" s="138"/>
      <c r="N142" s="138"/>
      <c r="O142" s="133"/>
    </row>
    <row r="143" spans="1:15">
      <c r="A143" s="77"/>
      <c r="B143" s="84"/>
      <c r="C143" s="133" t="s">
        <v>560</v>
      </c>
      <c r="D143" s="133"/>
      <c r="E143" s="133" t="s">
        <v>560</v>
      </c>
      <c r="F143" s="138"/>
      <c r="G143" s="138"/>
      <c r="H143" s="138"/>
      <c r="I143" s="137"/>
      <c r="J143" s="138"/>
      <c r="K143" s="138"/>
      <c r="L143" s="138"/>
      <c r="M143" s="138"/>
      <c r="N143" s="138"/>
      <c r="O143" s="133"/>
    </row>
    <row r="144" spans="1:15" ht="45">
      <c r="A144" s="77"/>
      <c r="B144" s="84"/>
      <c r="C144" s="84"/>
      <c r="D144" s="133"/>
      <c r="E144" s="318" t="s">
        <v>635</v>
      </c>
      <c r="F144" s="138"/>
      <c r="G144" s="138"/>
      <c r="H144" s="138"/>
      <c r="I144" s="137"/>
      <c r="J144" s="138"/>
      <c r="K144" s="138"/>
      <c r="L144" s="138"/>
      <c r="M144" s="138"/>
      <c r="N144" s="138"/>
      <c r="O144" s="133"/>
    </row>
    <row r="145" spans="1:15" ht="75">
      <c r="A145" s="77"/>
      <c r="B145" s="84"/>
      <c r="C145" s="84"/>
      <c r="D145" s="133"/>
      <c r="E145" s="318" t="s">
        <v>636</v>
      </c>
      <c r="F145" s="138"/>
      <c r="G145" s="138"/>
      <c r="H145" s="138"/>
      <c r="I145" s="137"/>
      <c r="J145" s="138"/>
      <c r="K145" s="138"/>
      <c r="L145" s="138"/>
      <c r="M145" s="138"/>
      <c r="N145" s="138"/>
      <c r="O145" s="133"/>
    </row>
    <row r="146" spans="1:15" ht="45">
      <c r="A146" s="77"/>
      <c r="B146" s="84"/>
      <c r="C146" s="84"/>
      <c r="D146" s="133"/>
      <c r="E146" s="318" t="s">
        <v>637</v>
      </c>
      <c r="F146" s="138"/>
      <c r="G146" s="138"/>
      <c r="H146" s="138"/>
      <c r="I146" s="137"/>
      <c r="J146" s="138"/>
      <c r="K146" s="138"/>
      <c r="L146" s="138"/>
      <c r="M146" s="138"/>
      <c r="N146" s="138"/>
      <c r="O146" s="133"/>
    </row>
    <row r="147" spans="1:15" ht="45">
      <c r="A147" s="77"/>
      <c r="B147" s="84"/>
      <c r="C147" s="84"/>
      <c r="D147" s="133"/>
      <c r="E147" s="318" t="s">
        <v>638</v>
      </c>
      <c r="F147" s="138"/>
      <c r="G147" s="138"/>
      <c r="H147" s="138"/>
      <c r="I147" s="137"/>
      <c r="J147" s="138"/>
      <c r="K147" s="138"/>
      <c r="L147" s="138"/>
      <c r="M147" s="138"/>
      <c r="N147" s="138"/>
      <c r="O147" s="133"/>
    </row>
    <row r="148" spans="1:15" ht="60">
      <c r="A148" s="77">
        <v>31</v>
      </c>
      <c r="B148" s="133" t="s">
        <v>396</v>
      </c>
      <c r="C148" s="133" t="s">
        <v>587</v>
      </c>
      <c r="D148" s="135" t="s">
        <v>639</v>
      </c>
      <c r="E148" s="133" t="s">
        <v>587</v>
      </c>
      <c r="F148" s="138"/>
      <c r="G148" s="138"/>
      <c r="H148" s="138">
        <v>6</v>
      </c>
      <c r="I148" s="137">
        <f>SUM(F148:H148)/3</f>
        <v>2</v>
      </c>
      <c r="J148" s="138"/>
      <c r="K148" s="138"/>
      <c r="L148" s="138"/>
      <c r="M148" s="138"/>
      <c r="N148" s="137">
        <f>(I148+M148)/2</f>
        <v>1</v>
      </c>
      <c r="O148" s="133" t="s">
        <v>640</v>
      </c>
    </row>
    <row r="149" spans="1:15" ht="105">
      <c r="A149" s="77"/>
      <c r="B149" s="84"/>
      <c r="C149" s="133" t="s">
        <v>549</v>
      </c>
      <c r="D149" s="135" t="s">
        <v>641</v>
      </c>
      <c r="E149" s="133" t="s">
        <v>549</v>
      </c>
      <c r="F149" s="138"/>
      <c r="G149" s="138"/>
      <c r="H149" s="138"/>
      <c r="I149" s="137"/>
      <c r="J149" s="138"/>
      <c r="K149" s="138"/>
      <c r="L149" s="138"/>
      <c r="M149" s="138"/>
      <c r="N149" s="138"/>
      <c r="O149" s="133" t="s">
        <v>642</v>
      </c>
    </row>
    <row r="150" spans="1:15" ht="105">
      <c r="A150" s="77"/>
      <c r="B150" s="84"/>
      <c r="C150" s="84"/>
      <c r="D150" s="133"/>
      <c r="E150" s="84"/>
      <c r="F150" s="138"/>
      <c r="G150" s="138"/>
      <c r="H150" s="138"/>
      <c r="I150" s="137"/>
      <c r="J150" s="138"/>
      <c r="K150" s="138"/>
      <c r="L150" s="138"/>
      <c r="M150" s="138"/>
      <c r="N150" s="138"/>
      <c r="O150" s="132" t="s">
        <v>643</v>
      </c>
    </row>
    <row r="151" spans="1:15" ht="60">
      <c r="A151" s="77"/>
      <c r="B151" s="84"/>
      <c r="C151" s="84"/>
      <c r="D151" s="133"/>
      <c r="E151" s="84"/>
      <c r="F151" s="138"/>
      <c r="G151" s="138"/>
      <c r="H151" s="138"/>
      <c r="I151" s="137"/>
      <c r="J151" s="138"/>
      <c r="K151" s="138"/>
      <c r="L151" s="138"/>
      <c r="M151" s="138"/>
      <c r="N151" s="138"/>
      <c r="O151" s="76" t="s">
        <v>644</v>
      </c>
    </row>
    <row r="152" spans="1:15" ht="75">
      <c r="A152" s="77"/>
      <c r="B152" s="84"/>
      <c r="C152" s="84"/>
      <c r="D152" s="133"/>
      <c r="E152" s="84"/>
      <c r="F152" s="138"/>
      <c r="G152" s="138"/>
      <c r="H152" s="138"/>
      <c r="I152" s="137"/>
      <c r="J152" s="138"/>
      <c r="K152" s="138"/>
      <c r="L152" s="138"/>
      <c r="M152" s="138"/>
      <c r="N152" s="138"/>
      <c r="O152" s="76" t="s">
        <v>645</v>
      </c>
    </row>
    <row r="153" spans="1:15" ht="90">
      <c r="A153" s="77"/>
      <c r="B153" s="84"/>
      <c r="C153" s="84"/>
      <c r="D153" s="133"/>
      <c r="E153" s="84"/>
      <c r="F153" s="138"/>
      <c r="G153" s="138"/>
      <c r="H153" s="138"/>
      <c r="I153" s="137"/>
      <c r="J153" s="138"/>
      <c r="K153" s="138"/>
      <c r="L153" s="138"/>
      <c r="M153" s="138"/>
      <c r="N153" s="138"/>
      <c r="O153" s="76" t="s">
        <v>646</v>
      </c>
    </row>
    <row r="154" spans="1:15" ht="90">
      <c r="A154" s="77"/>
      <c r="B154" s="84"/>
      <c r="C154" s="84"/>
      <c r="D154" s="133"/>
      <c r="E154" s="84"/>
      <c r="F154" s="138"/>
      <c r="G154" s="138"/>
      <c r="H154" s="138"/>
      <c r="I154" s="137"/>
      <c r="J154" s="138"/>
      <c r="K154" s="138"/>
      <c r="L154" s="138"/>
      <c r="M154" s="138"/>
      <c r="N154" s="138"/>
      <c r="O154" s="76" t="s">
        <v>647</v>
      </c>
    </row>
    <row r="155" spans="1:15" ht="105">
      <c r="A155" s="77"/>
      <c r="B155" s="84"/>
      <c r="C155" s="84"/>
      <c r="D155" s="133"/>
      <c r="E155" s="84"/>
      <c r="F155" s="138"/>
      <c r="G155" s="138"/>
      <c r="H155" s="138"/>
      <c r="I155" s="137"/>
      <c r="J155" s="138"/>
      <c r="K155" s="138"/>
      <c r="L155" s="138"/>
      <c r="M155" s="138"/>
      <c r="N155" s="138"/>
      <c r="O155" s="76" t="s">
        <v>648</v>
      </c>
    </row>
    <row r="156" spans="1:15" ht="75">
      <c r="A156" s="77"/>
      <c r="B156" s="84"/>
      <c r="C156" s="84"/>
      <c r="D156" s="133"/>
      <c r="E156" s="84"/>
      <c r="F156" s="138"/>
      <c r="G156" s="138"/>
      <c r="H156" s="138"/>
      <c r="I156" s="137"/>
      <c r="J156" s="138"/>
      <c r="K156" s="138"/>
      <c r="L156" s="138"/>
      <c r="M156" s="138"/>
      <c r="N156" s="138"/>
      <c r="O156" s="76" t="s">
        <v>649</v>
      </c>
    </row>
    <row r="157" spans="1:15" ht="75">
      <c r="A157" s="77"/>
      <c r="B157" s="84"/>
      <c r="C157" s="84"/>
      <c r="D157" s="133"/>
      <c r="E157" s="84"/>
      <c r="F157" s="138"/>
      <c r="G157" s="138"/>
      <c r="H157" s="138"/>
      <c r="I157" s="137"/>
      <c r="J157" s="138"/>
      <c r="K157" s="138"/>
      <c r="L157" s="138"/>
      <c r="M157" s="138"/>
      <c r="N157" s="138"/>
      <c r="O157" s="148" t="s">
        <v>650</v>
      </c>
    </row>
    <row r="158" spans="1:15" ht="75">
      <c r="A158" s="77"/>
      <c r="B158" s="84"/>
      <c r="C158" s="84"/>
      <c r="D158" s="133"/>
      <c r="E158" s="84"/>
      <c r="F158" s="138"/>
      <c r="G158" s="138"/>
      <c r="H158" s="138"/>
      <c r="I158" s="137"/>
      <c r="J158" s="138"/>
      <c r="K158" s="138"/>
      <c r="L158" s="138"/>
      <c r="M158" s="138"/>
      <c r="N158" s="138"/>
      <c r="O158" s="134" t="s">
        <v>651</v>
      </c>
    </row>
    <row r="159" spans="1:15" ht="75">
      <c r="A159" s="77"/>
      <c r="B159" s="84"/>
      <c r="C159" s="133"/>
      <c r="D159" s="133"/>
      <c r="E159" s="133"/>
      <c r="F159" s="138"/>
      <c r="G159" s="138"/>
      <c r="H159" s="138"/>
      <c r="I159" s="137"/>
      <c r="J159" s="138"/>
      <c r="K159" s="138"/>
      <c r="L159" s="138"/>
      <c r="M159" s="138"/>
      <c r="N159" s="138"/>
      <c r="O159" s="76" t="s">
        <v>652</v>
      </c>
    </row>
    <row r="160" spans="1:15" ht="60">
      <c r="A160" s="77"/>
      <c r="B160" s="84"/>
      <c r="C160" s="133"/>
      <c r="D160" s="133"/>
      <c r="E160" s="133"/>
      <c r="F160" s="138"/>
      <c r="G160" s="138"/>
      <c r="H160" s="138"/>
      <c r="I160" s="137"/>
      <c r="J160" s="138"/>
      <c r="K160" s="138"/>
      <c r="L160" s="138"/>
      <c r="M160" s="138"/>
      <c r="N160" s="138"/>
      <c r="O160" s="149" t="s">
        <v>653</v>
      </c>
    </row>
    <row r="161" spans="1:15" ht="75">
      <c r="A161" s="77">
        <v>32</v>
      </c>
      <c r="B161" s="133" t="s">
        <v>654</v>
      </c>
      <c r="C161" s="133" t="s">
        <v>530</v>
      </c>
      <c r="D161" s="135" t="s">
        <v>655</v>
      </c>
      <c r="E161" s="133" t="s">
        <v>530</v>
      </c>
      <c r="F161" s="138">
        <v>12</v>
      </c>
      <c r="G161" s="138">
        <v>12</v>
      </c>
      <c r="H161" s="138">
        <v>10</v>
      </c>
      <c r="I161" s="137">
        <f>SUM(F161:H161)/3</f>
        <v>11.333333333333334</v>
      </c>
      <c r="J161" s="138">
        <f>9</f>
        <v>9</v>
      </c>
      <c r="K161" s="138">
        <f>12</f>
        <v>12</v>
      </c>
      <c r="L161" s="138">
        <v>12</v>
      </c>
      <c r="M161" s="138">
        <f>SUM(J161:L161)/3</f>
        <v>11</v>
      </c>
      <c r="N161" s="137">
        <f>(I161+M161)/2</f>
        <v>11.166666666666668</v>
      </c>
      <c r="O161" s="133" t="s">
        <v>656</v>
      </c>
    </row>
    <row r="162" spans="1:15">
      <c r="A162" s="77"/>
      <c r="B162" s="84"/>
      <c r="C162" s="133"/>
      <c r="D162" s="135" t="s">
        <v>516</v>
      </c>
      <c r="E162" s="133" t="s">
        <v>657</v>
      </c>
      <c r="F162" s="138"/>
      <c r="G162" s="138"/>
      <c r="H162" s="138"/>
      <c r="I162" s="137"/>
      <c r="J162" s="138"/>
      <c r="K162" s="138"/>
      <c r="L162" s="138"/>
      <c r="M162" s="138"/>
      <c r="N162" s="138"/>
      <c r="O162" s="133"/>
    </row>
    <row r="163" spans="1:15">
      <c r="A163" s="77"/>
      <c r="B163" s="84"/>
      <c r="C163" s="133"/>
      <c r="D163" s="133" t="s">
        <v>518</v>
      </c>
      <c r="E163" s="135" t="s">
        <v>516</v>
      </c>
      <c r="F163" s="138"/>
      <c r="G163" s="138"/>
      <c r="H163" s="138"/>
      <c r="I163" s="137"/>
      <c r="J163" s="138"/>
      <c r="K163" s="138"/>
      <c r="L163" s="138"/>
      <c r="M163" s="138"/>
      <c r="N163" s="138"/>
      <c r="O163" s="133"/>
    </row>
    <row r="164" spans="1:15">
      <c r="A164" s="77"/>
      <c r="B164" s="84"/>
      <c r="C164" s="133"/>
      <c r="D164" s="135"/>
      <c r="E164" s="133" t="s">
        <v>518</v>
      </c>
      <c r="F164" s="138"/>
      <c r="G164" s="138"/>
      <c r="H164" s="138"/>
      <c r="I164" s="137"/>
      <c r="J164" s="138"/>
      <c r="K164" s="138"/>
      <c r="L164" s="138"/>
      <c r="M164" s="138"/>
      <c r="N164" s="138"/>
      <c r="O164" s="133"/>
    </row>
    <row r="165" spans="1:15" ht="75">
      <c r="A165" s="77">
        <v>33</v>
      </c>
      <c r="B165" s="133" t="s">
        <v>400</v>
      </c>
      <c r="C165" s="133" t="s">
        <v>658</v>
      </c>
      <c r="D165" s="133" t="s">
        <v>659</v>
      </c>
      <c r="E165" s="133" t="s">
        <v>658</v>
      </c>
      <c r="F165" s="138"/>
      <c r="G165" s="138"/>
      <c r="H165" s="138">
        <v>10</v>
      </c>
      <c r="I165" s="137">
        <f>SUM(F165:H165)/3</f>
        <v>3.3333333333333335</v>
      </c>
      <c r="J165" s="138">
        <f>8</f>
        <v>8</v>
      </c>
      <c r="K165" s="138">
        <f>10</f>
        <v>10</v>
      </c>
      <c r="L165" s="138">
        <v>12</v>
      </c>
      <c r="M165" s="138">
        <f>SUM(J165:L165)/3</f>
        <v>10</v>
      </c>
      <c r="N165" s="137">
        <f>(I165+M165)/2</f>
        <v>6.666666666666667</v>
      </c>
      <c r="O165" s="150" t="s">
        <v>660</v>
      </c>
    </row>
    <row r="166" spans="1:15" ht="60">
      <c r="A166" s="77"/>
      <c r="B166" s="84"/>
      <c r="C166" s="133" t="s">
        <v>516</v>
      </c>
      <c r="D166" s="133" t="s">
        <v>661</v>
      </c>
      <c r="E166" s="133" t="s">
        <v>516</v>
      </c>
      <c r="F166" s="138"/>
      <c r="G166" s="138"/>
      <c r="H166" s="138"/>
      <c r="I166" s="137"/>
      <c r="J166" s="138"/>
      <c r="K166" s="138"/>
      <c r="L166" s="138"/>
      <c r="M166" s="138"/>
      <c r="N166" s="138"/>
      <c r="O166" s="151" t="s">
        <v>662</v>
      </c>
    </row>
    <row r="167" spans="1:15">
      <c r="A167" s="77"/>
      <c r="B167" s="84"/>
      <c r="C167" s="133" t="s">
        <v>520</v>
      </c>
      <c r="D167" s="150"/>
      <c r="E167" s="133" t="s">
        <v>520</v>
      </c>
      <c r="F167" s="138"/>
      <c r="G167" s="138"/>
      <c r="H167" s="138"/>
      <c r="I167" s="137"/>
      <c r="J167" s="138"/>
      <c r="K167" s="138"/>
      <c r="L167" s="138"/>
      <c r="M167" s="138"/>
      <c r="N167" s="138"/>
      <c r="O167" s="133"/>
    </row>
    <row r="168" spans="1:15">
      <c r="A168" s="77">
        <v>34</v>
      </c>
      <c r="B168" s="133" t="s">
        <v>402</v>
      </c>
      <c r="C168" s="133" t="s">
        <v>658</v>
      </c>
      <c r="D168" s="135" t="s">
        <v>663</v>
      </c>
      <c r="E168" s="133" t="s">
        <v>658</v>
      </c>
      <c r="F168" s="138"/>
      <c r="G168" s="138"/>
      <c r="H168" s="138">
        <v>10</v>
      </c>
      <c r="I168" s="137">
        <f>SUM(F168:H168)/3</f>
        <v>3.3333333333333335</v>
      </c>
      <c r="J168" s="138"/>
      <c r="K168" s="138"/>
      <c r="L168" s="138">
        <f>7</f>
        <v>7</v>
      </c>
      <c r="M168" s="138">
        <f>SUM(J168:L168)/3</f>
        <v>2.3333333333333335</v>
      </c>
      <c r="N168" s="137">
        <f>(I168+M168)/2</f>
        <v>2.8333333333333335</v>
      </c>
      <c r="O168" s="133"/>
    </row>
    <row r="169" spans="1:15" ht="30">
      <c r="A169" s="77"/>
      <c r="B169" s="84"/>
      <c r="C169" s="133" t="s">
        <v>566</v>
      </c>
      <c r="D169" s="135" t="s">
        <v>664</v>
      </c>
      <c r="E169" s="133" t="s">
        <v>566</v>
      </c>
      <c r="F169" s="138"/>
      <c r="G169" s="138"/>
      <c r="H169" s="138"/>
      <c r="I169" s="137"/>
      <c r="J169" s="138"/>
      <c r="K169" s="138"/>
      <c r="L169" s="138"/>
      <c r="M169" s="138"/>
      <c r="N169" s="138"/>
      <c r="O169" s="133"/>
    </row>
    <row r="170" spans="1:15" ht="90">
      <c r="A170" s="77">
        <v>35</v>
      </c>
      <c r="B170" s="133" t="s">
        <v>404</v>
      </c>
      <c r="C170" s="133" t="s">
        <v>665</v>
      </c>
      <c r="D170" s="133" t="s">
        <v>666</v>
      </c>
      <c r="E170" s="133" t="s">
        <v>665</v>
      </c>
      <c r="F170" s="138"/>
      <c r="G170" s="138"/>
      <c r="H170" s="138">
        <v>10</v>
      </c>
      <c r="I170" s="137">
        <f>SUM(F170:H170)/3</f>
        <v>3.3333333333333335</v>
      </c>
      <c r="J170" s="138">
        <f>7</f>
        <v>7</v>
      </c>
      <c r="K170" s="138">
        <f>9</f>
        <v>9</v>
      </c>
      <c r="L170" s="138">
        <f>8</f>
        <v>8</v>
      </c>
      <c r="M170" s="138">
        <f>SUM(J170:L170)/3</f>
        <v>8</v>
      </c>
      <c r="N170" s="137">
        <f>(I170+M170)/2</f>
        <v>5.666666666666667</v>
      </c>
      <c r="O170" s="133" t="s">
        <v>667</v>
      </c>
    </row>
    <row r="171" spans="1:15">
      <c r="A171" s="77"/>
      <c r="B171" s="84"/>
      <c r="C171" s="133" t="s">
        <v>566</v>
      </c>
      <c r="D171" s="133" t="s">
        <v>668</v>
      </c>
      <c r="E171" s="133" t="s">
        <v>566</v>
      </c>
      <c r="F171" s="138"/>
      <c r="G171" s="138"/>
      <c r="H171" s="138"/>
      <c r="I171" s="137"/>
      <c r="J171" s="138"/>
      <c r="K171" s="138"/>
      <c r="L171" s="138"/>
      <c r="M171" s="138"/>
      <c r="N171" s="138"/>
      <c r="O171" s="133"/>
    </row>
    <row r="172" spans="1:15">
      <c r="A172" s="77"/>
      <c r="B172" s="84"/>
      <c r="C172" s="84"/>
      <c r="D172" s="133" t="s">
        <v>669</v>
      </c>
      <c r="E172" s="133" t="s">
        <v>666</v>
      </c>
      <c r="F172" s="138"/>
      <c r="G172" s="138"/>
      <c r="H172" s="138"/>
      <c r="I172" s="137"/>
      <c r="J172" s="138"/>
      <c r="K172" s="138"/>
      <c r="L172" s="138"/>
      <c r="M172" s="138"/>
      <c r="N172" s="138"/>
      <c r="O172" s="133"/>
    </row>
    <row r="173" spans="1:15">
      <c r="A173" s="77"/>
      <c r="B173" s="133"/>
      <c r="C173" s="133"/>
      <c r="D173" s="133"/>
      <c r="E173" s="133" t="s">
        <v>668</v>
      </c>
      <c r="F173" s="138"/>
      <c r="G173" s="138"/>
      <c r="H173" s="138"/>
      <c r="I173" s="137"/>
      <c r="J173" s="138"/>
      <c r="K173" s="138"/>
      <c r="L173" s="138"/>
      <c r="M173" s="138"/>
      <c r="N173" s="138"/>
      <c r="O173" s="139"/>
    </row>
    <row r="174" spans="1:15">
      <c r="A174" s="77"/>
      <c r="B174" s="133"/>
      <c r="C174" s="133"/>
      <c r="D174" s="133"/>
      <c r="E174" s="133" t="s">
        <v>669</v>
      </c>
      <c r="F174" s="138"/>
      <c r="G174" s="138"/>
      <c r="H174" s="138"/>
      <c r="I174" s="137"/>
      <c r="J174" s="138"/>
      <c r="K174" s="138"/>
      <c r="L174" s="138"/>
      <c r="M174" s="138"/>
      <c r="N174" s="138"/>
      <c r="O174" s="139"/>
    </row>
    <row r="175" spans="1:15" ht="120">
      <c r="A175" s="77">
        <v>36</v>
      </c>
      <c r="B175" s="133" t="s">
        <v>406</v>
      </c>
      <c r="C175" s="133" t="s">
        <v>658</v>
      </c>
      <c r="D175" s="133" t="s">
        <v>670</v>
      </c>
      <c r="E175" s="133" t="s">
        <v>658</v>
      </c>
      <c r="F175" s="138"/>
      <c r="G175" s="138"/>
      <c r="H175" s="138">
        <v>10</v>
      </c>
      <c r="I175" s="137">
        <f>SUM(F175:H175)/3</f>
        <v>3.3333333333333335</v>
      </c>
      <c r="J175" s="138">
        <f>8</f>
        <v>8</v>
      </c>
      <c r="K175" s="138">
        <f>7</f>
        <v>7</v>
      </c>
      <c r="L175" s="138">
        <v>12</v>
      </c>
      <c r="M175" s="138">
        <f>SUM(J175:L175)/3</f>
        <v>9</v>
      </c>
      <c r="N175" s="137">
        <f>(I175+M175)/2</f>
        <v>6.166666666666667</v>
      </c>
      <c r="O175" s="150" t="s">
        <v>671</v>
      </c>
    </row>
    <row r="176" spans="1:15" ht="105">
      <c r="A176" s="77"/>
      <c r="B176" s="84"/>
      <c r="C176" s="133" t="s">
        <v>540</v>
      </c>
      <c r="D176" s="133"/>
      <c r="E176" s="133" t="s">
        <v>540</v>
      </c>
      <c r="F176" s="138"/>
      <c r="G176" s="138"/>
      <c r="H176" s="138"/>
      <c r="I176" s="137"/>
      <c r="J176" s="138"/>
      <c r="K176" s="138"/>
      <c r="L176" s="138"/>
      <c r="M176" s="138"/>
      <c r="N176" s="138"/>
      <c r="O176" s="150" t="s">
        <v>672</v>
      </c>
    </row>
    <row r="177" spans="1:15" ht="105">
      <c r="A177" s="77"/>
      <c r="B177" s="84"/>
      <c r="C177" s="133"/>
      <c r="D177" s="150"/>
      <c r="E177" s="133"/>
      <c r="F177" s="138"/>
      <c r="G177" s="138"/>
      <c r="H177" s="138"/>
      <c r="I177" s="137"/>
      <c r="J177" s="138"/>
      <c r="K177" s="138"/>
      <c r="L177" s="138"/>
      <c r="M177" s="138"/>
      <c r="N177" s="138"/>
      <c r="O177" s="150" t="s">
        <v>673</v>
      </c>
    </row>
    <row r="178" spans="1:15" ht="120">
      <c r="A178" s="77"/>
      <c r="B178" s="84"/>
      <c r="C178" s="133"/>
      <c r="D178" s="151"/>
      <c r="E178" s="133"/>
      <c r="F178" s="138"/>
      <c r="G178" s="138"/>
      <c r="H178" s="138"/>
      <c r="I178" s="137"/>
      <c r="J178" s="138"/>
      <c r="K178" s="138"/>
      <c r="L178" s="138"/>
      <c r="M178" s="138"/>
      <c r="N178" s="138"/>
      <c r="O178" s="150" t="s">
        <v>674</v>
      </c>
    </row>
    <row r="179" spans="1:15" ht="105">
      <c r="A179" s="77"/>
      <c r="B179" s="84"/>
      <c r="C179" s="133"/>
      <c r="D179" s="133"/>
      <c r="E179" s="133"/>
      <c r="F179" s="138"/>
      <c r="G179" s="138"/>
      <c r="H179" s="138"/>
      <c r="I179" s="137"/>
      <c r="J179" s="138"/>
      <c r="K179" s="138"/>
      <c r="L179" s="138"/>
      <c r="M179" s="138"/>
      <c r="N179" s="138"/>
      <c r="O179" s="133" t="s">
        <v>675</v>
      </c>
    </row>
    <row r="180" spans="1:15" ht="75">
      <c r="A180" s="77">
        <v>37</v>
      </c>
      <c r="B180" s="133" t="s">
        <v>676</v>
      </c>
      <c r="C180" s="133" t="s">
        <v>618</v>
      </c>
      <c r="D180" s="135" t="s">
        <v>677</v>
      </c>
      <c r="E180" s="133" t="s">
        <v>618</v>
      </c>
      <c r="F180" s="138">
        <v>12</v>
      </c>
      <c r="G180" s="138">
        <v>12</v>
      </c>
      <c r="H180" s="138">
        <v>10</v>
      </c>
      <c r="I180" s="137">
        <f>SUM(F180:H180)/3</f>
        <v>11.333333333333334</v>
      </c>
      <c r="J180" s="138"/>
      <c r="K180" s="138">
        <f>6</f>
        <v>6</v>
      </c>
      <c r="L180" s="138">
        <f>4</f>
        <v>4</v>
      </c>
      <c r="M180" s="138">
        <f>SUM(J180:L180)/3</f>
        <v>3.3333333333333335</v>
      </c>
      <c r="N180" s="137">
        <f>(I180+M180)/2</f>
        <v>7.3333333333333339</v>
      </c>
      <c r="O180" s="133" t="s">
        <v>678</v>
      </c>
    </row>
    <row r="181" spans="1:15">
      <c r="A181" s="77"/>
      <c r="B181" s="84"/>
      <c r="C181" s="84"/>
      <c r="D181" s="135" t="s">
        <v>679</v>
      </c>
      <c r="E181" s="135" t="s">
        <v>677</v>
      </c>
      <c r="F181" s="138"/>
      <c r="G181" s="138"/>
      <c r="H181" s="138"/>
      <c r="I181" s="137"/>
      <c r="J181" s="138"/>
      <c r="K181" s="138"/>
      <c r="L181" s="138"/>
      <c r="M181" s="138"/>
      <c r="N181" s="138"/>
      <c r="O181" s="133"/>
    </row>
    <row r="182" spans="1:15">
      <c r="A182" s="77"/>
      <c r="B182" s="84"/>
      <c r="C182" s="84"/>
      <c r="D182" s="135"/>
      <c r="E182" s="135" t="s">
        <v>679</v>
      </c>
      <c r="F182" s="138"/>
      <c r="G182" s="138"/>
      <c r="H182" s="138"/>
      <c r="I182" s="137"/>
      <c r="J182" s="138"/>
      <c r="K182" s="138"/>
      <c r="L182" s="138"/>
      <c r="M182" s="138"/>
      <c r="N182" s="138"/>
      <c r="O182" s="133"/>
    </row>
    <row r="183" spans="1:15">
      <c r="A183" s="77">
        <v>38</v>
      </c>
      <c r="B183" s="133" t="s">
        <v>410</v>
      </c>
      <c r="C183" s="133" t="s">
        <v>680</v>
      </c>
      <c r="D183" s="133" t="s">
        <v>663</v>
      </c>
      <c r="E183" s="133" t="s">
        <v>680</v>
      </c>
      <c r="F183" s="138"/>
      <c r="G183" s="138"/>
      <c r="H183" s="138"/>
      <c r="I183" s="137"/>
      <c r="J183" s="138"/>
      <c r="K183" s="138"/>
      <c r="L183" s="138">
        <f>2</f>
        <v>2</v>
      </c>
      <c r="M183" s="138">
        <f>SUM(J183:L183)/3</f>
        <v>0.66666666666666663</v>
      </c>
      <c r="N183" s="137">
        <f>(I183+M183)/2</f>
        <v>0.33333333333333331</v>
      </c>
      <c r="O183" s="133"/>
    </row>
    <row r="184" spans="1:15" ht="30">
      <c r="A184" s="77"/>
      <c r="B184" s="84"/>
      <c r="C184" s="133" t="s">
        <v>566</v>
      </c>
      <c r="D184" s="133" t="s">
        <v>681</v>
      </c>
      <c r="E184" s="133" t="s">
        <v>566</v>
      </c>
      <c r="F184" s="138"/>
      <c r="G184" s="138"/>
      <c r="H184" s="138"/>
      <c r="I184" s="137"/>
      <c r="J184" s="138"/>
      <c r="K184" s="138"/>
      <c r="L184" s="138"/>
      <c r="M184" s="138"/>
      <c r="N184" s="138"/>
      <c r="O184" s="133"/>
    </row>
    <row r="185" spans="1:15" ht="30">
      <c r="A185" s="77">
        <v>39</v>
      </c>
      <c r="B185" s="133" t="s">
        <v>413</v>
      </c>
      <c r="C185" s="133" t="s">
        <v>524</v>
      </c>
      <c r="D185" s="133" t="s">
        <v>682</v>
      </c>
      <c r="E185" s="133" t="s">
        <v>524</v>
      </c>
      <c r="F185" s="138"/>
      <c r="G185" s="138"/>
      <c r="H185" s="138">
        <v>7</v>
      </c>
      <c r="I185" s="137">
        <f>SUM(F185:H185)/3</f>
        <v>2.3333333333333335</v>
      </c>
      <c r="J185" s="138">
        <f>5</f>
        <v>5</v>
      </c>
      <c r="K185" s="138">
        <f>11</f>
        <v>11</v>
      </c>
      <c r="L185" s="138">
        <f>10</f>
        <v>10</v>
      </c>
      <c r="M185" s="138">
        <f>SUM(J185:L185)/3</f>
        <v>8.6666666666666661</v>
      </c>
      <c r="N185" s="137">
        <f>(I185+M185)/2</f>
        <v>5.5</v>
      </c>
      <c r="O185" s="133"/>
    </row>
    <row r="186" spans="1:15">
      <c r="A186" s="77"/>
      <c r="B186" s="84"/>
      <c r="C186" s="133" t="s">
        <v>520</v>
      </c>
      <c r="D186" s="135" t="s">
        <v>610</v>
      </c>
      <c r="E186" s="133" t="s">
        <v>520</v>
      </c>
      <c r="F186" s="138"/>
      <c r="G186" s="138"/>
      <c r="H186" s="138"/>
      <c r="I186" s="137"/>
      <c r="J186" s="138"/>
      <c r="K186" s="138"/>
      <c r="L186" s="138"/>
      <c r="M186" s="138"/>
      <c r="N186" s="138"/>
      <c r="O186" s="133"/>
    </row>
    <row r="187" spans="1:15">
      <c r="A187" s="77"/>
      <c r="B187" s="84"/>
      <c r="C187" s="133" t="s">
        <v>535</v>
      </c>
      <c r="D187" s="133"/>
      <c r="E187" s="133" t="s">
        <v>535</v>
      </c>
      <c r="F187" s="138"/>
      <c r="G187" s="138"/>
      <c r="H187" s="138"/>
      <c r="I187" s="137"/>
      <c r="J187" s="138"/>
      <c r="K187" s="138"/>
      <c r="L187" s="138"/>
      <c r="M187" s="138"/>
      <c r="N187" s="138"/>
      <c r="O187" s="133"/>
    </row>
    <row r="188" spans="1:15" ht="75">
      <c r="A188" s="77">
        <v>40</v>
      </c>
      <c r="B188" s="133" t="s">
        <v>415</v>
      </c>
      <c r="C188" s="135" t="s">
        <v>610</v>
      </c>
      <c r="D188" s="135" t="s">
        <v>683</v>
      </c>
      <c r="E188" s="135" t="s">
        <v>610</v>
      </c>
      <c r="F188" s="138">
        <v>12</v>
      </c>
      <c r="G188" s="138">
        <v>8</v>
      </c>
      <c r="H188" s="138">
        <v>10</v>
      </c>
      <c r="I188" s="137">
        <f>SUM(F188:H188)/3</f>
        <v>10</v>
      </c>
      <c r="J188" s="138"/>
      <c r="K188" s="138"/>
      <c r="L188" s="138">
        <f>4</f>
        <v>4</v>
      </c>
      <c r="M188" s="138">
        <f>SUM(J188:L188)/3</f>
        <v>1.3333333333333333</v>
      </c>
      <c r="N188" s="137">
        <f>(I188+M188)/2</f>
        <v>5.666666666666667</v>
      </c>
      <c r="O188" s="133" t="s">
        <v>539</v>
      </c>
    </row>
    <row r="189" spans="1:15" ht="75">
      <c r="A189" s="77"/>
      <c r="B189" s="84"/>
      <c r="C189" s="135" t="s">
        <v>583</v>
      </c>
      <c r="D189" s="135" t="s">
        <v>684</v>
      </c>
      <c r="E189" s="135" t="s">
        <v>583</v>
      </c>
      <c r="F189" s="138"/>
      <c r="G189" s="138"/>
      <c r="H189" s="138"/>
      <c r="I189" s="137"/>
      <c r="J189" s="138"/>
      <c r="K189" s="138"/>
      <c r="L189" s="138"/>
      <c r="M189" s="138"/>
      <c r="N189" s="138"/>
      <c r="O189" s="133" t="s">
        <v>541</v>
      </c>
    </row>
    <row r="190" spans="1:15" ht="75">
      <c r="A190" s="77"/>
      <c r="B190" s="84"/>
      <c r="C190" s="135" t="s">
        <v>685</v>
      </c>
      <c r="D190" s="135"/>
      <c r="E190" s="135" t="s">
        <v>685</v>
      </c>
      <c r="F190" s="138"/>
      <c r="G190" s="138"/>
      <c r="H190" s="138"/>
      <c r="I190" s="137"/>
      <c r="J190" s="138"/>
      <c r="K190" s="138"/>
      <c r="L190" s="138"/>
      <c r="M190" s="138"/>
      <c r="N190" s="138"/>
      <c r="O190" s="133" t="s">
        <v>542</v>
      </c>
    </row>
    <row r="191" spans="1:15" ht="75">
      <c r="A191" s="77"/>
      <c r="B191" s="84"/>
      <c r="C191" s="133"/>
      <c r="D191" s="135"/>
      <c r="E191" s="133"/>
      <c r="F191" s="138"/>
      <c r="G191" s="138"/>
      <c r="H191" s="138"/>
      <c r="I191" s="137"/>
      <c r="J191" s="138"/>
      <c r="K191" s="138"/>
      <c r="L191" s="138"/>
      <c r="M191" s="138"/>
      <c r="N191" s="138"/>
      <c r="O191" s="133" t="s">
        <v>543</v>
      </c>
    </row>
    <row r="192" spans="1:15" ht="105">
      <c r="A192" s="77">
        <v>41</v>
      </c>
      <c r="B192" s="133" t="s">
        <v>417</v>
      </c>
      <c r="C192" s="133" t="s">
        <v>631</v>
      </c>
      <c r="D192" s="133" t="s">
        <v>686</v>
      </c>
      <c r="E192" s="133" t="s">
        <v>631</v>
      </c>
      <c r="F192" s="138">
        <v>11</v>
      </c>
      <c r="G192" s="138">
        <v>12</v>
      </c>
      <c r="H192" s="138">
        <v>10</v>
      </c>
      <c r="I192" s="137">
        <f>SUM(F192:H192)/3</f>
        <v>11</v>
      </c>
      <c r="J192" s="138">
        <f>5</f>
        <v>5</v>
      </c>
      <c r="K192" s="138">
        <f>8</f>
        <v>8</v>
      </c>
      <c r="L192" s="138">
        <f>5</f>
        <v>5</v>
      </c>
      <c r="M192" s="138">
        <f>SUM(J192:L192)/3</f>
        <v>6</v>
      </c>
      <c r="N192" s="137">
        <f>(I192+M192)/2</f>
        <v>8.5</v>
      </c>
      <c r="O192" s="133" t="s">
        <v>687</v>
      </c>
    </row>
    <row r="193" spans="1:15">
      <c r="A193" s="77"/>
      <c r="B193" s="84"/>
      <c r="C193" s="133" t="s">
        <v>518</v>
      </c>
      <c r="D193" s="133" t="s">
        <v>518</v>
      </c>
      <c r="E193" s="133" t="s">
        <v>518</v>
      </c>
      <c r="F193" s="138"/>
      <c r="G193" s="138"/>
      <c r="H193" s="138"/>
      <c r="I193" s="137"/>
      <c r="J193" s="138"/>
      <c r="K193" s="138"/>
      <c r="L193" s="138"/>
      <c r="M193" s="138"/>
      <c r="N193" s="138"/>
      <c r="O193" s="133"/>
    </row>
    <row r="194" spans="1:15" ht="30">
      <c r="A194" s="77"/>
      <c r="B194" s="84"/>
      <c r="C194" s="133" t="s">
        <v>588</v>
      </c>
      <c r="D194" s="133"/>
      <c r="E194" s="133" t="s">
        <v>588</v>
      </c>
      <c r="F194" s="138"/>
      <c r="G194" s="138"/>
      <c r="H194" s="138"/>
      <c r="I194" s="137"/>
      <c r="J194" s="138"/>
      <c r="K194" s="138"/>
      <c r="L194" s="138"/>
      <c r="M194" s="138"/>
      <c r="N194" s="138"/>
      <c r="O194" s="133"/>
    </row>
    <row r="195" spans="1:15" ht="105">
      <c r="A195" s="77">
        <v>42</v>
      </c>
      <c r="B195" s="133" t="s">
        <v>419</v>
      </c>
      <c r="C195" s="133" t="s">
        <v>532</v>
      </c>
      <c r="D195" s="135" t="s">
        <v>688</v>
      </c>
      <c r="E195" s="133" t="s">
        <v>532</v>
      </c>
      <c r="F195" s="138">
        <v>12</v>
      </c>
      <c r="G195" s="138">
        <v>12</v>
      </c>
      <c r="H195" s="138">
        <v>10</v>
      </c>
      <c r="I195" s="137">
        <f>SUM(F195:H195)/3</f>
        <v>11.333333333333334</v>
      </c>
      <c r="J195" s="138">
        <f t="shared" ref="J195:K195" si="0">4</f>
        <v>4</v>
      </c>
      <c r="K195" s="138">
        <f t="shared" si="0"/>
        <v>4</v>
      </c>
      <c r="L195" s="138">
        <f>4+5</f>
        <v>9</v>
      </c>
      <c r="M195" s="138">
        <f>SUM(J195:L195)/3</f>
        <v>5.666666666666667</v>
      </c>
      <c r="N195" s="137">
        <f>(I195+M195)/2</f>
        <v>8.5</v>
      </c>
      <c r="O195" s="133" t="s">
        <v>689</v>
      </c>
    </row>
    <row r="196" spans="1:15" ht="105">
      <c r="A196" s="77"/>
      <c r="B196" s="84"/>
      <c r="C196" s="133" t="s">
        <v>524</v>
      </c>
      <c r="D196" s="150"/>
      <c r="E196" s="133" t="s">
        <v>524</v>
      </c>
      <c r="F196" s="138"/>
      <c r="G196" s="138"/>
      <c r="H196" s="138"/>
      <c r="I196" s="137"/>
      <c r="J196" s="138"/>
      <c r="K196" s="138"/>
      <c r="L196" s="138"/>
      <c r="M196" s="138"/>
      <c r="N196" s="138"/>
      <c r="O196" s="150" t="s">
        <v>690</v>
      </c>
    </row>
    <row r="197" spans="1:15" ht="120">
      <c r="A197" s="77"/>
      <c r="B197" s="84"/>
      <c r="C197" s="133" t="s">
        <v>540</v>
      </c>
      <c r="D197" s="151"/>
      <c r="E197" s="133" t="s">
        <v>540</v>
      </c>
      <c r="F197" s="138"/>
      <c r="G197" s="138"/>
      <c r="H197" s="138"/>
      <c r="I197" s="137"/>
      <c r="J197" s="138"/>
      <c r="K197" s="138"/>
      <c r="L197" s="138"/>
      <c r="M197" s="138"/>
      <c r="N197" s="138"/>
      <c r="O197" s="150" t="s">
        <v>691</v>
      </c>
    </row>
    <row r="198" spans="1:15" ht="105">
      <c r="A198" s="77"/>
      <c r="B198" s="84"/>
      <c r="C198" s="133"/>
      <c r="D198" s="133"/>
      <c r="E198" s="133"/>
      <c r="F198" s="138"/>
      <c r="G198" s="138"/>
      <c r="H198" s="138"/>
      <c r="I198" s="137"/>
      <c r="J198" s="138"/>
      <c r="K198" s="138"/>
      <c r="L198" s="138"/>
      <c r="M198" s="138"/>
      <c r="N198" s="138"/>
      <c r="O198" s="150" t="s">
        <v>692</v>
      </c>
    </row>
    <row r="199" spans="1:15" ht="135">
      <c r="A199" s="77"/>
      <c r="B199" s="133"/>
      <c r="C199" s="133"/>
      <c r="D199" s="133"/>
      <c r="E199" s="133"/>
      <c r="F199" s="138"/>
      <c r="G199" s="138"/>
      <c r="H199" s="138"/>
      <c r="I199" s="137"/>
      <c r="J199" s="138"/>
      <c r="K199" s="138"/>
      <c r="L199" s="138"/>
      <c r="M199" s="138"/>
      <c r="N199" s="138"/>
      <c r="O199" s="150" t="s">
        <v>693</v>
      </c>
    </row>
    <row r="200" spans="1:15" ht="120">
      <c r="A200" s="77"/>
      <c r="B200" s="133"/>
      <c r="C200" s="133"/>
      <c r="D200" s="133"/>
      <c r="E200" s="133"/>
      <c r="F200" s="138"/>
      <c r="G200" s="138"/>
      <c r="H200" s="138"/>
      <c r="I200" s="137"/>
      <c r="J200" s="138"/>
      <c r="K200" s="138"/>
      <c r="L200" s="138"/>
      <c r="M200" s="138"/>
      <c r="N200" s="138"/>
      <c r="O200" s="150" t="s">
        <v>694</v>
      </c>
    </row>
    <row r="201" spans="1:15" ht="75">
      <c r="A201" s="77">
        <v>43</v>
      </c>
      <c r="B201" s="133" t="s">
        <v>421</v>
      </c>
      <c r="C201" s="133" t="s">
        <v>604</v>
      </c>
      <c r="D201" s="133" t="s">
        <v>666</v>
      </c>
      <c r="E201" s="133" t="s">
        <v>604</v>
      </c>
      <c r="F201" s="138"/>
      <c r="G201" s="138"/>
      <c r="H201" s="138">
        <v>10</v>
      </c>
      <c r="I201" s="137">
        <f>SUM(F201:H201)/3</f>
        <v>3.3333333333333335</v>
      </c>
      <c r="J201" s="138">
        <f>6</f>
        <v>6</v>
      </c>
      <c r="K201" s="138">
        <f>9</f>
        <v>9</v>
      </c>
      <c r="L201" s="138">
        <f>8</f>
        <v>8</v>
      </c>
      <c r="M201" s="138">
        <f>SUM(J201:L201)/3</f>
        <v>7.666666666666667</v>
      </c>
      <c r="N201" s="137">
        <f>(I201+M201)/2</f>
        <v>5.5</v>
      </c>
      <c r="O201" s="134" t="s">
        <v>695</v>
      </c>
    </row>
    <row r="202" spans="1:15" ht="30">
      <c r="A202" s="77"/>
      <c r="B202" s="84"/>
      <c r="C202" s="133" t="s">
        <v>696</v>
      </c>
      <c r="D202" s="133" t="s">
        <v>697</v>
      </c>
      <c r="E202" s="133" t="s">
        <v>696</v>
      </c>
      <c r="F202" s="138"/>
      <c r="G202" s="138"/>
      <c r="H202" s="138"/>
      <c r="I202" s="137"/>
      <c r="J202" s="138"/>
      <c r="K202" s="138"/>
      <c r="L202" s="138"/>
      <c r="M202" s="138"/>
      <c r="N202" s="138"/>
      <c r="O202" s="133"/>
    </row>
    <row r="203" spans="1:15" ht="105">
      <c r="A203" s="77">
        <v>44</v>
      </c>
      <c r="B203" s="133" t="s">
        <v>423</v>
      </c>
      <c r="C203" s="133" t="s">
        <v>520</v>
      </c>
      <c r="D203" s="133" t="s">
        <v>698</v>
      </c>
      <c r="E203" s="133" t="s">
        <v>520</v>
      </c>
      <c r="F203" s="138"/>
      <c r="G203" s="138"/>
      <c r="H203" s="138">
        <v>10</v>
      </c>
      <c r="I203" s="137">
        <f>SUM(F203:H203)/3</f>
        <v>3.3333333333333335</v>
      </c>
      <c r="J203" s="138">
        <v>12</v>
      </c>
      <c r="K203" s="138">
        <f>8</f>
        <v>8</v>
      </c>
      <c r="L203" s="138">
        <f>4+7</f>
        <v>11</v>
      </c>
      <c r="M203" s="138">
        <f>SUM(J203:L203)/3</f>
        <v>10.333333333333334</v>
      </c>
      <c r="N203" s="137">
        <f>(I203+M203)/2</f>
        <v>6.8333333333333339</v>
      </c>
      <c r="O203" s="150" t="s">
        <v>699</v>
      </c>
    </row>
    <row r="204" spans="1:15" ht="135">
      <c r="A204" s="77"/>
      <c r="B204" s="84"/>
      <c r="C204" s="133"/>
      <c r="D204" s="133"/>
      <c r="E204" s="133"/>
      <c r="F204" s="138"/>
      <c r="G204" s="138"/>
      <c r="H204" s="138"/>
      <c r="I204" s="137"/>
      <c r="J204" s="138"/>
      <c r="K204" s="138"/>
      <c r="L204" s="138"/>
      <c r="M204" s="138"/>
      <c r="N204" s="138"/>
      <c r="O204" s="151" t="s">
        <v>700</v>
      </c>
    </row>
    <row r="205" spans="1:15" ht="120">
      <c r="A205" s="77"/>
      <c r="B205" s="84"/>
      <c r="C205" s="133"/>
      <c r="D205" s="133"/>
      <c r="E205" s="133"/>
      <c r="F205" s="138"/>
      <c r="G205" s="138"/>
      <c r="H205" s="138"/>
      <c r="I205" s="137"/>
      <c r="J205" s="138"/>
      <c r="K205" s="138"/>
      <c r="L205" s="138"/>
      <c r="M205" s="138"/>
      <c r="N205" s="138"/>
      <c r="O205" s="151" t="s">
        <v>701</v>
      </c>
    </row>
    <row r="206" spans="1:15" ht="135">
      <c r="A206" s="77"/>
      <c r="B206" s="133"/>
      <c r="C206" s="133"/>
      <c r="D206" s="135"/>
      <c r="E206" s="133"/>
      <c r="F206" s="138"/>
      <c r="G206" s="138"/>
      <c r="H206" s="138"/>
      <c r="I206" s="137"/>
      <c r="J206" s="138"/>
      <c r="K206" s="138"/>
      <c r="L206" s="138"/>
      <c r="M206" s="138"/>
      <c r="N206" s="138"/>
      <c r="O206" s="151" t="s">
        <v>702</v>
      </c>
    </row>
    <row r="207" spans="1:15" ht="150">
      <c r="A207" s="77"/>
      <c r="B207" s="133"/>
      <c r="C207" s="133"/>
      <c r="D207" s="135"/>
      <c r="E207" s="133"/>
      <c r="F207" s="138"/>
      <c r="G207" s="138"/>
      <c r="H207" s="138"/>
      <c r="I207" s="137"/>
      <c r="J207" s="138"/>
      <c r="K207" s="138"/>
      <c r="L207" s="138"/>
      <c r="M207" s="138"/>
      <c r="N207" s="138"/>
      <c r="O207" s="151" t="s">
        <v>703</v>
      </c>
    </row>
    <row r="208" spans="1:15" ht="90">
      <c r="A208" s="77"/>
      <c r="B208" s="133"/>
      <c r="C208" s="133"/>
      <c r="D208" s="135"/>
      <c r="E208" s="133"/>
      <c r="F208" s="138"/>
      <c r="G208" s="138"/>
      <c r="H208" s="138"/>
      <c r="I208" s="137"/>
      <c r="J208" s="138"/>
      <c r="K208" s="138"/>
      <c r="L208" s="138"/>
      <c r="M208" s="138"/>
      <c r="N208" s="138"/>
      <c r="O208" s="151" t="s">
        <v>704</v>
      </c>
    </row>
    <row r="209" spans="1:15" ht="90">
      <c r="A209" s="77"/>
      <c r="B209" s="133"/>
      <c r="C209" s="133"/>
      <c r="D209" s="135"/>
      <c r="E209" s="133"/>
      <c r="F209" s="138"/>
      <c r="G209" s="138"/>
      <c r="H209" s="138"/>
      <c r="I209" s="137"/>
      <c r="J209" s="138"/>
      <c r="K209" s="138"/>
      <c r="L209" s="138"/>
      <c r="M209" s="138"/>
      <c r="N209" s="138"/>
      <c r="O209" s="151" t="s">
        <v>705</v>
      </c>
    </row>
    <row r="210" spans="1:15" ht="90">
      <c r="A210" s="77"/>
      <c r="B210" s="133"/>
      <c r="C210" s="133"/>
      <c r="D210" s="135"/>
      <c r="E210" s="133"/>
      <c r="F210" s="138"/>
      <c r="G210" s="138"/>
      <c r="H210" s="138"/>
      <c r="I210" s="137"/>
      <c r="J210" s="138"/>
      <c r="K210" s="138"/>
      <c r="L210" s="138"/>
      <c r="M210" s="138"/>
      <c r="N210" s="138"/>
      <c r="O210" s="151" t="s">
        <v>706</v>
      </c>
    </row>
    <row r="211" spans="1:15" ht="30">
      <c r="A211" s="77">
        <v>45</v>
      </c>
      <c r="B211" s="133" t="s">
        <v>427</v>
      </c>
      <c r="C211" s="133" t="s">
        <v>570</v>
      </c>
      <c r="D211" s="135" t="s">
        <v>659</v>
      </c>
      <c r="E211" s="133" t="s">
        <v>570</v>
      </c>
      <c r="F211" s="138"/>
      <c r="G211" s="138"/>
      <c r="H211" s="138"/>
      <c r="I211" s="137">
        <f>SUM(F211:H211)/3</f>
        <v>0</v>
      </c>
      <c r="J211" s="138"/>
      <c r="K211" s="138"/>
      <c r="L211" s="138">
        <f>6</f>
        <v>6</v>
      </c>
      <c r="M211" s="138">
        <f>SUM(J211:L211)/3</f>
        <v>2</v>
      </c>
      <c r="N211" s="137">
        <f>(I211+M211)/2</f>
        <v>1</v>
      </c>
      <c r="O211" s="133"/>
    </row>
    <row r="212" spans="1:15">
      <c r="A212" s="77"/>
      <c r="B212" s="84"/>
      <c r="C212" s="133" t="s">
        <v>572</v>
      </c>
      <c r="D212" s="135" t="s">
        <v>661</v>
      </c>
      <c r="E212" s="133" t="s">
        <v>572</v>
      </c>
      <c r="F212" s="138"/>
      <c r="G212" s="138"/>
      <c r="H212" s="138"/>
      <c r="I212" s="137"/>
      <c r="J212" s="138"/>
      <c r="K212" s="138"/>
      <c r="L212" s="138"/>
      <c r="M212" s="138"/>
      <c r="N212" s="138"/>
      <c r="O212" s="133"/>
    </row>
    <row r="213" spans="1:15">
      <c r="A213" s="77"/>
      <c r="B213" s="84"/>
      <c r="C213" s="133" t="s">
        <v>540</v>
      </c>
      <c r="D213" s="133"/>
      <c r="E213" s="133" t="s">
        <v>540</v>
      </c>
      <c r="F213" s="138"/>
      <c r="G213" s="138"/>
      <c r="H213" s="138"/>
      <c r="I213" s="137"/>
      <c r="J213" s="138"/>
      <c r="K213" s="138"/>
      <c r="L213" s="138"/>
      <c r="M213" s="138"/>
      <c r="N213" s="138"/>
      <c r="O213" s="134"/>
    </row>
    <row r="214" spans="1:15" ht="75">
      <c r="A214" s="77">
        <v>46</v>
      </c>
      <c r="B214" s="133" t="s">
        <v>707</v>
      </c>
      <c r="C214" s="152" t="s">
        <v>549</v>
      </c>
      <c r="D214" s="133" t="s">
        <v>708</v>
      </c>
      <c r="E214" s="152" t="s">
        <v>549</v>
      </c>
      <c r="F214" s="138"/>
      <c r="G214" s="138"/>
      <c r="H214" s="138">
        <v>10</v>
      </c>
      <c r="I214" s="137">
        <f>SUM(F214:H214)/3</f>
        <v>3.3333333333333335</v>
      </c>
      <c r="J214" s="138"/>
      <c r="K214" s="138"/>
      <c r="L214" s="138"/>
      <c r="M214" s="138">
        <f>SUM(J214:L214)/3</f>
        <v>0</v>
      </c>
      <c r="N214" s="137">
        <f>(I214+M214)/2</f>
        <v>1.6666666666666667</v>
      </c>
      <c r="O214" s="134" t="s">
        <v>709</v>
      </c>
    </row>
    <row r="215" spans="1:15" ht="75">
      <c r="A215" s="153"/>
      <c r="B215" s="154"/>
      <c r="C215" s="155" t="s">
        <v>685</v>
      </c>
      <c r="D215" s="152" t="s">
        <v>535</v>
      </c>
      <c r="E215" s="155" t="s">
        <v>685</v>
      </c>
      <c r="F215" s="156"/>
      <c r="G215" s="156"/>
      <c r="H215" s="156"/>
      <c r="I215" s="137"/>
      <c r="J215" s="156"/>
      <c r="K215" s="156"/>
      <c r="L215" s="156"/>
      <c r="M215" s="138"/>
      <c r="N215" s="156"/>
      <c r="O215" s="134" t="s">
        <v>539</v>
      </c>
    </row>
    <row r="216" spans="1:15" ht="75">
      <c r="A216" s="157"/>
      <c r="B216" s="158"/>
      <c r="C216" s="155"/>
      <c r="D216" s="159"/>
      <c r="E216" s="155"/>
      <c r="F216" s="160"/>
      <c r="G216" s="160"/>
      <c r="H216" s="160"/>
      <c r="I216" s="137"/>
      <c r="J216" s="160"/>
      <c r="K216" s="160"/>
      <c r="L216" s="160"/>
      <c r="M216" s="138"/>
      <c r="N216" s="160"/>
      <c r="O216" s="133" t="s">
        <v>541</v>
      </c>
    </row>
    <row r="217" spans="1:15" ht="75">
      <c r="A217" s="157"/>
      <c r="B217" s="155"/>
      <c r="C217" s="155"/>
      <c r="D217" s="161"/>
      <c r="E217" s="155"/>
      <c r="F217" s="160"/>
      <c r="G217" s="160"/>
      <c r="H217" s="160"/>
      <c r="I217" s="137"/>
      <c r="J217" s="160"/>
      <c r="K217" s="160"/>
      <c r="L217" s="160"/>
      <c r="M217" s="138"/>
      <c r="N217" s="160"/>
      <c r="O217" s="133" t="s">
        <v>542</v>
      </c>
    </row>
    <row r="218" spans="1:15" ht="75">
      <c r="A218" s="157"/>
      <c r="B218" s="155"/>
      <c r="C218" s="155"/>
      <c r="D218" s="161"/>
      <c r="E218" s="155"/>
      <c r="F218" s="160"/>
      <c r="G218" s="160"/>
      <c r="H218" s="160"/>
      <c r="I218" s="137"/>
      <c r="J218" s="160"/>
      <c r="K218" s="160"/>
      <c r="L218" s="160"/>
      <c r="M218" s="138"/>
      <c r="N218" s="160"/>
      <c r="O218" s="133" t="s">
        <v>543</v>
      </c>
    </row>
    <row r="219" spans="1:15" ht="30">
      <c r="A219" s="157">
        <v>47</v>
      </c>
      <c r="B219" s="155" t="s">
        <v>431</v>
      </c>
      <c r="C219" s="132" t="s">
        <v>658</v>
      </c>
      <c r="D219" s="162" t="s">
        <v>710</v>
      </c>
      <c r="E219" s="132" t="s">
        <v>658</v>
      </c>
      <c r="F219" s="160"/>
      <c r="G219" s="160"/>
      <c r="H219" s="160"/>
      <c r="I219" s="137">
        <f>SUM(F219:H219)/3</f>
        <v>0</v>
      </c>
      <c r="J219" s="160"/>
      <c r="K219" s="160"/>
      <c r="L219" s="160"/>
      <c r="M219" s="138">
        <f>SUM(J219:L219)/3</f>
        <v>0</v>
      </c>
      <c r="N219" s="137">
        <f>(I219+M219)/2</f>
        <v>0</v>
      </c>
      <c r="O219" s="155"/>
    </row>
    <row r="220" spans="1:15" ht="30">
      <c r="A220" s="157"/>
      <c r="B220" s="163"/>
      <c r="C220" s="133" t="s">
        <v>534</v>
      </c>
      <c r="D220" s="135" t="s">
        <v>697</v>
      </c>
      <c r="E220" s="133" t="s">
        <v>534</v>
      </c>
      <c r="F220" s="160"/>
      <c r="G220" s="160"/>
      <c r="H220" s="160"/>
      <c r="I220" s="137"/>
      <c r="J220" s="160"/>
      <c r="K220" s="160"/>
      <c r="L220" s="160"/>
      <c r="M220" s="138"/>
      <c r="N220" s="160"/>
      <c r="O220" s="155"/>
    </row>
    <row r="221" spans="1:15" ht="45">
      <c r="A221" s="75">
        <v>48</v>
      </c>
      <c r="B221" s="132" t="s">
        <v>432</v>
      </c>
      <c r="C221" s="133" t="s">
        <v>524</v>
      </c>
      <c r="D221" s="133" t="s">
        <v>711</v>
      </c>
      <c r="E221" s="133" t="s">
        <v>524</v>
      </c>
      <c r="F221" s="137"/>
      <c r="G221" s="137"/>
      <c r="H221" s="137"/>
      <c r="I221" s="137">
        <f>SUM(F221:H221)/3</f>
        <v>0</v>
      </c>
      <c r="J221" s="137"/>
      <c r="K221" s="137">
        <f>5</f>
        <v>5</v>
      </c>
      <c r="L221" s="137">
        <f>4+5</f>
        <v>9</v>
      </c>
      <c r="M221" s="138">
        <f>SUM(J221:L221)/3</f>
        <v>4.666666666666667</v>
      </c>
      <c r="N221" s="137">
        <f>(I221+M221)/2</f>
        <v>2.3333333333333335</v>
      </c>
      <c r="O221" s="150" t="s">
        <v>712</v>
      </c>
    </row>
    <row r="222" spans="1:15" ht="105">
      <c r="A222" s="78"/>
      <c r="B222" s="84"/>
      <c r="C222" s="133" t="s">
        <v>526</v>
      </c>
      <c r="D222" s="133"/>
      <c r="E222" s="133" t="s">
        <v>526</v>
      </c>
      <c r="F222" s="138"/>
      <c r="G222" s="138"/>
      <c r="H222" s="138"/>
      <c r="I222" s="137"/>
      <c r="J222" s="138"/>
      <c r="K222" s="138"/>
      <c r="L222" s="138"/>
      <c r="M222" s="138"/>
      <c r="N222" s="138"/>
      <c r="O222" s="151" t="s">
        <v>713</v>
      </c>
    </row>
  </sheetData>
  <autoFilter ref="A8:O222" xr:uid="{00000000-0001-0000-0300-000000000000}"/>
  <mergeCells count="10">
    <mergeCell ref="A3:A6"/>
    <mergeCell ref="B3:B6"/>
    <mergeCell ref="C3:O3"/>
    <mergeCell ref="C4:C6"/>
    <mergeCell ref="D4:D6"/>
    <mergeCell ref="E4:E6"/>
    <mergeCell ref="N4:N6"/>
    <mergeCell ref="O4:O6"/>
    <mergeCell ref="F4:I5"/>
    <mergeCell ref="J4:M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239-EBCE-7144-80AD-4D0671307D12}">
  <dimension ref="A1:J236"/>
  <sheetViews>
    <sheetView topLeftCell="A233" zoomScale="85" zoomScaleNormal="85" workbookViewId="0">
      <selection activeCell="A234" sqref="A234"/>
    </sheetView>
  </sheetViews>
  <sheetFormatPr defaultColWidth="11.125" defaultRowHeight="15.75"/>
  <cols>
    <col min="1" max="1" width="5.375" style="24" customWidth="1"/>
    <col min="2" max="2" width="27.125" style="24" customWidth="1"/>
    <col min="3" max="3" width="22" style="24" customWidth="1"/>
    <col min="4" max="4" width="22.125" style="24" customWidth="1"/>
    <col min="5" max="5" width="21.875" style="24" customWidth="1"/>
    <col min="6" max="7" width="22" style="24" customWidth="1"/>
    <col min="8" max="8" width="9.5" style="24" bestFit="1" customWidth="1"/>
    <col min="9" max="9" width="15.375" style="24" bestFit="1" customWidth="1"/>
    <col min="10" max="10" width="22.875" style="24" customWidth="1"/>
    <col min="11" max="11" width="12.125" style="24" customWidth="1"/>
    <col min="12" max="16384" width="11.125" style="24"/>
  </cols>
  <sheetData>
    <row r="1" spans="1:10">
      <c r="A1" s="40" t="s">
        <v>276</v>
      </c>
    </row>
    <row r="3" spans="1:10">
      <c r="A3" s="405" t="s">
        <v>19</v>
      </c>
      <c r="B3" s="405" t="s">
        <v>20</v>
      </c>
      <c r="C3" s="426" t="s">
        <v>32</v>
      </c>
      <c r="D3" s="427"/>
      <c r="E3" s="427"/>
      <c r="F3" s="427"/>
      <c r="G3" s="411" t="s">
        <v>33</v>
      </c>
      <c r="H3" s="412"/>
      <c r="I3" s="412"/>
      <c r="J3" s="412"/>
    </row>
    <row r="4" spans="1:10">
      <c r="A4" s="413"/>
      <c r="B4" s="413"/>
      <c r="C4" s="405" t="s">
        <v>42</v>
      </c>
      <c r="D4" s="405" t="s">
        <v>43</v>
      </c>
      <c r="E4" s="405" t="s">
        <v>44</v>
      </c>
      <c r="F4" s="405" t="s">
        <v>45</v>
      </c>
      <c r="G4" s="403" t="s">
        <v>46</v>
      </c>
      <c r="H4" s="403" t="s">
        <v>47</v>
      </c>
      <c r="I4" s="403" t="s">
        <v>48</v>
      </c>
      <c r="J4" s="403" t="s">
        <v>49</v>
      </c>
    </row>
    <row r="5" spans="1:10">
      <c r="A5" s="413"/>
      <c r="B5" s="413"/>
      <c r="C5" s="413"/>
      <c r="D5" s="413"/>
      <c r="E5" s="413"/>
      <c r="F5" s="413"/>
      <c r="G5" s="413"/>
      <c r="H5" s="413"/>
      <c r="I5" s="413"/>
      <c r="J5" s="413"/>
    </row>
    <row r="6" spans="1:10">
      <c r="A6" s="414"/>
      <c r="B6" s="414"/>
      <c r="C6" s="414"/>
      <c r="D6" s="414"/>
      <c r="E6" s="414"/>
      <c r="F6" s="414"/>
      <c r="G6" s="414"/>
      <c r="H6" s="414"/>
      <c r="I6" s="414"/>
      <c r="J6" s="414"/>
    </row>
    <row r="7" spans="1:10">
      <c r="A7" s="119">
        <v>0</v>
      </c>
      <c r="B7" s="119">
        <v>1</v>
      </c>
      <c r="C7" s="119">
        <v>15</v>
      </c>
      <c r="D7" s="119">
        <v>16</v>
      </c>
      <c r="E7" s="119">
        <v>17</v>
      </c>
      <c r="F7" s="119">
        <v>18</v>
      </c>
      <c r="G7" s="119">
        <v>19</v>
      </c>
      <c r="H7" s="119">
        <v>20</v>
      </c>
      <c r="I7" s="119">
        <v>21</v>
      </c>
      <c r="J7" s="119">
        <v>22</v>
      </c>
    </row>
    <row r="8" spans="1:10" ht="150">
      <c r="A8" s="164">
        <v>1</v>
      </c>
      <c r="B8" s="165" t="s">
        <v>329</v>
      </c>
      <c r="C8" s="165"/>
      <c r="D8" s="165"/>
      <c r="E8" s="165" t="s">
        <v>714</v>
      </c>
      <c r="F8" s="166" t="s">
        <v>715</v>
      </c>
      <c r="G8" s="167" t="s">
        <v>716</v>
      </c>
      <c r="H8" s="164">
        <v>4</v>
      </c>
      <c r="I8" s="165" t="s">
        <v>717</v>
      </c>
      <c r="J8" s="165" t="s">
        <v>718</v>
      </c>
    </row>
    <row r="9" spans="1:10" ht="165">
      <c r="A9" s="164"/>
      <c r="B9" s="165"/>
      <c r="C9" s="165"/>
      <c r="D9" s="165"/>
      <c r="E9" s="165"/>
      <c r="F9" s="165"/>
      <c r="G9" s="168" t="s">
        <v>719</v>
      </c>
      <c r="H9" s="164">
        <v>1</v>
      </c>
      <c r="I9" s="165"/>
      <c r="J9" s="165" t="s">
        <v>720</v>
      </c>
    </row>
    <row r="10" spans="1:10" ht="150">
      <c r="A10" s="164"/>
      <c r="B10" s="165"/>
      <c r="C10" s="165"/>
      <c r="D10" s="165"/>
      <c r="E10" s="165"/>
      <c r="F10" s="165"/>
      <c r="G10" s="169"/>
      <c r="H10" s="169"/>
      <c r="I10" s="165"/>
      <c r="J10" s="165" t="s">
        <v>721</v>
      </c>
    </row>
    <row r="11" spans="1:10" ht="180">
      <c r="A11" s="164"/>
      <c r="B11" s="165"/>
      <c r="C11" s="165"/>
      <c r="D11" s="165"/>
      <c r="E11" s="165"/>
      <c r="F11" s="165"/>
      <c r="G11" s="167"/>
      <c r="H11" s="164"/>
      <c r="I11" s="165"/>
      <c r="J11" s="165" t="s">
        <v>722</v>
      </c>
    </row>
    <row r="12" spans="1:10" ht="105">
      <c r="A12" s="170">
        <v>2</v>
      </c>
      <c r="B12" s="166" t="s">
        <v>335</v>
      </c>
      <c r="C12" s="165"/>
      <c r="D12" s="165"/>
      <c r="E12" s="165" t="s">
        <v>714</v>
      </c>
      <c r="F12" s="165"/>
      <c r="G12" s="171" t="s">
        <v>723</v>
      </c>
      <c r="H12" s="164">
        <v>1</v>
      </c>
      <c r="I12" s="165" t="s">
        <v>724</v>
      </c>
      <c r="J12" s="165"/>
    </row>
    <row r="13" spans="1:10" ht="135">
      <c r="A13" s="170"/>
      <c r="B13" s="166"/>
      <c r="C13" s="165"/>
      <c r="D13" s="165"/>
      <c r="E13" s="169"/>
      <c r="F13" s="165"/>
      <c r="G13" s="171" t="s">
        <v>725</v>
      </c>
      <c r="H13" s="164">
        <v>1</v>
      </c>
      <c r="I13" s="165"/>
      <c r="J13" s="165"/>
    </row>
    <row r="14" spans="1:10" ht="120">
      <c r="A14" s="166"/>
      <c r="B14" s="166"/>
      <c r="C14" s="166"/>
      <c r="D14" s="166"/>
      <c r="E14" s="165"/>
      <c r="F14" s="165"/>
      <c r="G14" s="171" t="s">
        <v>726</v>
      </c>
      <c r="H14" s="164">
        <v>2</v>
      </c>
      <c r="I14" s="169"/>
      <c r="J14" s="165"/>
    </row>
    <row r="15" spans="1:10" ht="135">
      <c r="A15" s="166"/>
      <c r="B15" s="166"/>
      <c r="C15" s="166"/>
      <c r="D15" s="166"/>
      <c r="E15" s="165"/>
      <c r="F15" s="165"/>
      <c r="G15" s="171" t="s">
        <v>727</v>
      </c>
      <c r="H15" s="164">
        <v>26</v>
      </c>
      <c r="I15" s="165"/>
      <c r="J15" s="165"/>
    </row>
    <row r="16" spans="1:10" ht="180">
      <c r="A16" s="170">
        <v>3</v>
      </c>
      <c r="B16" s="166" t="s">
        <v>338</v>
      </c>
      <c r="C16" s="165" t="s">
        <v>728</v>
      </c>
      <c r="D16" s="165" t="s">
        <v>729</v>
      </c>
      <c r="E16" s="165" t="s">
        <v>714</v>
      </c>
      <c r="F16" s="165" t="s">
        <v>730</v>
      </c>
      <c r="G16" s="168" t="s">
        <v>731</v>
      </c>
      <c r="H16" s="164">
        <v>30</v>
      </c>
      <c r="I16" s="165" t="s">
        <v>732</v>
      </c>
      <c r="J16" s="165"/>
    </row>
    <row r="17" spans="1:10" ht="150">
      <c r="A17" s="170"/>
      <c r="B17" s="166"/>
      <c r="C17" s="165"/>
      <c r="D17" s="165"/>
      <c r="E17" s="172"/>
      <c r="F17" s="172"/>
      <c r="G17" s="167" t="s">
        <v>733</v>
      </c>
      <c r="H17" s="164">
        <v>28</v>
      </c>
      <c r="I17" s="165"/>
      <c r="J17" s="165"/>
    </row>
    <row r="18" spans="1:10" ht="165">
      <c r="A18" s="170"/>
      <c r="B18" s="166"/>
      <c r="C18" s="172"/>
      <c r="D18" s="172"/>
      <c r="E18" s="172"/>
      <c r="F18" s="172"/>
      <c r="G18" s="167" t="s">
        <v>734</v>
      </c>
      <c r="H18" s="164">
        <v>6</v>
      </c>
      <c r="I18" s="165"/>
      <c r="J18" s="173"/>
    </row>
    <row r="19" spans="1:10" ht="150">
      <c r="A19" s="170">
        <v>4</v>
      </c>
      <c r="B19" s="166" t="s">
        <v>341</v>
      </c>
      <c r="C19" s="165"/>
      <c r="D19" s="165"/>
      <c r="E19" s="165" t="s">
        <v>714</v>
      </c>
      <c r="F19" s="165"/>
      <c r="G19" s="165"/>
      <c r="H19" s="164"/>
      <c r="I19" s="165" t="s">
        <v>735</v>
      </c>
      <c r="J19" s="165" t="s">
        <v>736</v>
      </c>
    </row>
    <row r="20" spans="1:10" ht="120">
      <c r="A20" s="170"/>
      <c r="B20" s="166"/>
      <c r="C20" s="172"/>
      <c r="D20" s="172"/>
      <c r="E20" s="172"/>
      <c r="F20" s="165"/>
      <c r="G20" s="165"/>
      <c r="H20" s="164"/>
      <c r="I20" s="165"/>
      <c r="J20" s="165" t="s">
        <v>737</v>
      </c>
    </row>
    <row r="21" spans="1:10" ht="150">
      <c r="A21" s="170">
        <v>5</v>
      </c>
      <c r="B21" s="166" t="s">
        <v>343</v>
      </c>
      <c r="C21" s="165" t="s">
        <v>738</v>
      </c>
      <c r="D21" s="165" t="s">
        <v>739</v>
      </c>
      <c r="E21" s="165" t="s">
        <v>714</v>
      </c>
      <c r="F21" s="166"/>
      <c r="G21" s="174" t="s">
        <v>740</v>
      </c>
      <c r="H21" s="170">
        <v>1</v>
      </c>
      <c r="I21" s="165" t="s">
        <v>741</v>
      </c>
      <c r="J21" s="165" t="s">
        <v>721</v>
      </c>
    </row>
    <row r="22" spans="1:10" ht="180">
      <c r="A22" s="170"/>
      <c r="B22" s="166"/>
      <c r="C22" s="166"/>
      <c r="D22" s="166"/>
      <c r="E22" s="166"/>
      <c r="F22" s="172"/>
      <c r="G22" s="167" t="s">
        <v>1193</v>
      </c>
      <c r="H22" s="164">
        <v>4</v>
      </c>
      <c r="I22" s="165"/>
      <c r="J22" s="165" t="s">
        <v>722</v>
      </c>
    </row>
    <row r="23" spans="1:10" ht="120">
      <c r="A23" s="175">
        <v>6</v>
      </c>
      <c r="B23" s="176" t="s">
        <v>742</v>
      </c>
      <c r="C23" s="165" t="s">
        <v>743</v>
      </c>
      <c r="D23" s="165" t="s">
        <v>744</v>
      </c>
      <c r="E23" s="165" t="s">
        <v>745</v>
      </c>
      <c r="F23" s="165" t="s">
        <v>744</v>
      </c>
      <c r="G23" s="174" t="s">
        <v>746</v>
      </c>
      <c r="H23" s="170">
        <v>3</v>
      </c>
      <c r="I23" s="165" t="s">
        <v>747</v>
      </c>
      <c r="J23" s="165" t="s">
        <v>748</v>
      </c>
    </row>
    <row r="24" spans="1:10" ht="150">
      <c r="A24" s="176"/>
      <c r="B24" s="176"/>
      <c r="C24" s="165" t="s">
        <v>749</v>
      </c>
      <c r="D24" s="165" t="s">
        <v>750</v>
      </c>
      <c r="E24" s="165" t="s">
        <v>714</v>
      </c>
      <c r="F24" s="165" t="s">
        <v>751</v>
      </c>
      <c r="G24" s="177" t="s">
        <v>752</v>
      </c>
      <c r="H24" s="170">
        <v>17</v>
      </c>
      <c r="I24" s="166"/>
      <c r="J24" s="165" t="s">
        <v>753</v>
      </c>
    </row>
    <row r="25" spans="1:10" ht="90">
      <c r="A25" s="176"/>
      <c r="B25" s="176"/>
      <c r="C25" s="165" t="s">
        <v>754</v>
      </c>
      <c r="D25" s="165" t="s">
        <v>755</v>
      </c>
      <c r="E25" s="165" t="s">
        <v>756</v>
      </c>
      <c r="F25" s="165" t="s">
        <v>755</v>
      </c>
      <c r="G25" s="177" t="s">
        <v>757</v>
      </c>
      <c r="H25" s="170">
        <v>19</v>
      </c>
      <c r="I25" s="166"/>
      <c r="J25" s="165" t="s">
        <v>758</v>
      </c>
    </row>
    <row r="26" spans="1:10" ht="150">
      <c r="A26" s="176"/>
      <c r="B26" s="176"/>
      <c r="C26" s="165" t="s">
        <v>759</v>
      </c>
      <c r="D26" s="165" t="s">
        <v>760</v>
      </c>
      <c r="E26" s="172"/>
      <c r="F26" s="165" t="s">
        <v>760</v>
      </c>
      <c r="G26" s="177" t="s">
        <v>761</v>
      </c>
      <c r="H26" s="170">
        <v>9</v>
      </c>
      <c r="I26" s="166"/>
      <c r="J26" s="165" t="s">
        <v>762</v>
      </c>
    </row>
    <row r="27" spans="1:10" ht="90">
      <c r="A27" s="176"/>
      <c r="B27" s="176"/>
      <c r="C27" s="165" t="s">
        <v>763</v>
      </c>
      <c r="D27" s="165" t="s">
        <v>764</v>
      </c>
      <c r="E27" s="172"/>
      <c r="F27" s="165" t="s">
        <v>764</v>
      </c>
      <c r="G27" s="177" t="s">
        <v>765</v>
      </c>
      <c r="H27" s="170">
        <v>31</v>
      </c>
      <c r="I27" s="166"/>
      <c r="J27" s="165" t="s">
        <v>766</v>
      </c>
    </row>
    <row r="28" spans="1:10" ht="135">
      <c r="A28" s="176"/>
      <c r="B28" s="176"/>
      <c r="C28" s="165" t="s">
        <v>767</v>
      </c>
      <c r="D28" s="165" t="s">
        <v>768</v>
      </c>
      <c r="E28" s="172"/>
      <c r="F28" s="165" t="s">
        <v>768</v>
      </c>
      <c r="G28" s="177" t="s">
        <v>769</v>
      </c>
      <c r="H28" s="170">
        <v>21</v>
      </c>
      <c r="I28" s="165"/>
      <c r="J28" s="165" t="s">
        <v>770</v>
      </c>
    </row>
    <row r="29" spans="1:10" ht="120">
      <c r="A29" s="176"/>
      <c r="B29" s="176"/>
      <c r="C29" s="165" t="s">
        <v>771</v>
      </c>
      <c r="D29" s="165" t="s">
        <v>772</v>
      </c>
      <c r="E29" s="172"/>
      <c r="F29" s="165" t="s">
        <v>772</v>
      </c>
      <c r="G29" s="174" t="s">
        <v>773</v>
      </c>
      <c r="H29" s="170">
        <v>62</v>
      </c>
      <c r="I29" s="165"/>
      <c r="J29" s="178" t="s">
        <v>774</v>
      </c>
    </row>
    <row r="30" spans="1:10" ht="60">
      <c r="A30" s="170"/>
      <c r="B30" s="166"/>
      <c r="C30" s="165" t="s">
        <v>775</v>
      </c>
      <c r="D30" s="165" t="s">
        <v>776</v>
      </c>
      <c r="E30" s="166"/>
      <c r="F30" s="165" t="s">
        <v>776</v>
      </c>
      <c r="G30" s="174"/>
      <c r="H30" s="170"/>
      <c r="I30" s="165"/>
      <c r="J30" s="178" t="s">
        <v>777</v>
      </c>
    </row>
    <row r="31" spans="1:10" ht="90">
      <c r="A31" s="170"/>
      <c r="B31" s="166"/>
      <c r="C31" s="165"/>
      <c r="D31" s="165"/>
      <c r="E31" s="166"/>
      <c r="F31" s="165"/>
      <c r="G31" s="174"/>
      <c r="H31" s="170"/>
      <c r="I31" s="165"/>
      <c r="J31" s="178" t="s">
        <v>778</v>
      </c>
    </row>
    <row r="32" spans="1:10" ht="150">
      <c r="A32" s="170"/>
      <c r="B32" s="166"/>
      <c r="C32" s="165"/>
      <c r="D32" s="165"/>
      <c r="E32" s="166"/>
      <c r="F32" s="165"/>
      <c r="G32" s="174"/>
      <c r="H32" s="170"/>
      <c r="I32" s="165"/>
      <c r="J32" s="165" t="s">
        <v>779</v>
      </c>
    </row>
    <row r="33" spans="1:10" ht="135">
      <c r="A33" s="170"/>
      <c r="B33" s="166"/>
      <c r="C33" s="166"/>
      <c r="D33" s="166"/>
      <c r="E33" s="165"/>
      <c r="F33" s="166"/>
      <c r="G33" s="174"/>
      <c r="H33" s="170"/>
      <c r="I33" s="165"/>
      <c r="J33" s="166" t="s">
        <v>780</v>
      </c>
    </row>
    <row r="34" spans="1:10" ht="90">
      <c r="A34" s="170"/>
      <c r="B34" s="166"/>
      <c r="C34" s="165"/>
      <c r="D34" s="165"/>
      <c r="E34" s="165"/>
      <c r="F34" s="166"/>
      <c r="G34" s="166"/>
      <c r="H34" s="170"/>
      <c r="I34" s="165"/>
      <c r="J34" s="165" t="s">
        <v>781</v>
      </c>
    </row>
    <row r="35" spans="1:10" ht="75">
      <c r="A35" s="170">
        <v>7</v>
      </c>
      <c r="B35" s="166" t="s">
        <v>347</v>
      </c>
      <c r="C35" s="165" t="s">
        <v>782</v>
      </c>
      <c r="D35" s="165" t="s">
        <v>783</v>
      </c>
      <c r="E35" s="165" t="s">
        <v>714</v>
      </c>
      <c r="F35" s="165" t="s">
        <v>783</v>
      </c>
      <c r="G35" s="177" t="s">
        <v>784</v>
      </c>
      <c r="H35" s="170">
        <v>1</v>
      </c>
      <c r="I35" s="166" t="s">
        <v>785</v>
      </c>
      <c r="J35" s="166"/>
    </row>
    <row r="36" spans="1:10" ht="90">
      <c r="A36" s="170"/>
      <c r="B36" s="166"/>
      <c r="C36" s="166"/>
      <c r="D36" s="166"/>
      <c r="E36" s="166"/>
      <c r="F36" s="166"/>
      <c r="G36" s="177" t="s">
        <v>786</v>
      </c>
      <c r="H36" s="170">
        <v>5</v>
      </c>
      <c r="I36" s="166"/>
      <c r="J36" s="166"/>
    </row>
    <row r="37" spans="1:10" ht="135">
      <c r="A37" s="179">
        <v>8</v>
      </c>
      <c r="B37" s="179" t="s">
        <v>787</v>
      </c>
      <c r="C37" s="165" t="s">
        <v>788</v>
      </c>
      <c r="D37" s="165" t="s">
        <v>789</v>
      </c>
      <c r="E37" s="165" t="s">
        <v>714</v>
      </c>
      <c r="F37" s="165" t="s">
        <v>790</v>
      </c>
      <c r="G37" s="174" t="s">
        <v>791</v>
      </c>
      <c r="H37" s="170">
        <v>1</v>
      </c>
      <c r="I37" s="165" t="s">
        <v>792</v>
      </c>
      <c r="J37" s="165" t="s">
        <v>793</v>
      </c>
    </row>
    <row r="38" spans="1:10" ht="165">
      <c r="A38" s="179"/>
      <c r="B38" s="179"/>
      <c r="C38" s="165" t="s">
        <v>794</v>
      </c>
      <c r="D38" s="165" t="s">
        <v>795</v>
      </c>
      <c r="E38" s="172"/>
      <c r="F38" s="165" t="s">
        <v>795</v>
      </c>
      <c r="G38" s="177" t="s">
        <v>796</v>
      </c>
      <c r="H38" s="170">
        <v>15</v>
      </c>
      <c r="I38" s="169"/>
      <c r="J38" s="165" t="s">
        <v>797</v>
      </c>
    </row>
    <row r="39" spans="1:10" ht="135">
      <c r="A39" s="179"/>
      <c r="B39" s="179"/>
      <c r="C39" s="165"/>
      <c r="D39" s="165"/>
      <c r="E39" s="172"/>
      <c r="F39" s="172"/>
      <c r="G39" s="177" t="s">
        <v>798</v>
      </c>
      <c r="H39" s="170">
        <v>2</v>
      </c>
      <c r="I39" s="169"/>
      <c r="J39" s="165" t="s">
        <v>799</v>
      </c>
    </row>
    <row r="40" spans="1:10" ht="135">
      <c r="A40" s="179"/>
      <c r="B40" s="179"/>
      <c r="C40" s="169"/>
      <c r="D40" s="169"/>
      <c r="E40" s="172"/>
      <c r="F40" s="172"/>
      <c r="G40" s="177" t="s">
        <v>800</v>
      </c>
      <c r="H40" s="170">
        <v>5</v>
      </c>
      <c r="I40" s="169"/>
      <c r="J40" s="165" t="s">
        <v>801</v>
      </c>
    </row>
    <row r="41" spans="1:10" ht="60">
      <c r="A41" s="179"/>
      <c r="B41" s="179"/>
      <c r="C41" s="169"/>
      <c r="D41" s="169"/>
      <c r="E41" s="166"/>
      <c r="F41" s="166"/>
      <c r="G41" s="177" t="s">
        <v>802</v>
      </c>
      <c r="H41" s="170">
        <v>4</v>
      </c>
      <c r="I41" s="169"/>
      <c r="J41" s="165"/>
    </row>
    <row r="42" spans="1:10" ht="135">
      <c r="A42" s="179"/>
      <c r="B42" s="179"/>
      <c r="C42" s="166"/>
      <c r="D42" s="166"/>
      <c r="E42" s="166"/>
      <c r="F42" s="166"/>
      <c r="G42" s="177" t="s">
        <v>803</v>
      </c>
      <c r="H42" s="170">
        <v>27</v>
      </c>
      <c r="I42" s="169"/>
      <c r="J42" s="169"/>
    </row>
    <row r="43" spans="1:10" ht="165">
      <c r="A43" s="175">
        <v>9</v>
      </c>
      <c r="B43" s="166" t="s">
        <v>351</v>
      </c>
      <c r="C43" s="165"/>
      <c r="D43" s="165"/>
      <c r="E43" s="165" t="s">
        <v>804</v>
      </c>
      <c r="F43" s="172"/>
      <c r="G43" s="177" t="s">
        <v>805</v>
      </c>
      <c r="H43" s="170">
        <v>17</v>
      </c>
      <c r="I43" s="166" t="s">
        <v>806</v>
      </c>
      <c r="J43" s="165" t="s">
        <v>807</v>
      </c>
    </row>
    <row r="44" spans="1:10" ht="120">
      <c r="A44" s="166"/>
      <c r="B44" s="166"/>
      <c r="C44" s="166"/>
      <c r="D44" s="166"/>
      <c r="E44" s="165" t="s">
        <v>714</v>
      </c>
      <c r="F44" s="172"/>
      <c r="G44" s="174" t="s">
        <v>808</v>
      </c>
      <c r="H44" s="170">
        <v>23</v>
      </c>
      <c r="I44" s="166"/>
      <c r="J44" s="165" t="s">
        <v>809</v>
      </c>
    </row>
    <row r="45" spans="1:10" ht="90">
      <c r="A45" s="166"/>
      <c r="B45" s="166"/>
      <c r="C45" s="166"/>
      <c r="D45" s="166"/>
      <c r="E45" s="166"/>
      <c r="F45" s="166"/>
      <c r="G45" s="177" t="s">
        <v>810</v>
      </c>
      <c r="H45" s="170">
        <v>5</v>
      </c>
      <c r="I45" s="166"/>
      <c r="J45" s="166"/>
    </row>
    <row r="46" spans="1:10" ht="75">
      <c r="A46" s="166"/>
      <c r="B46" s="166"/>
      <c r="C46" s="166"/>
      <c r="D46" s="166"/>
      <c r="E46" s="166"/>
      <c r="F46" s="166"/>
      <c r="G46" s="177" t="s">
        <v>811</v>
      </c>
      <c r="H46" s="170">
        <v>26</v>
      </c>
      <c r="I46" s="166"/>
      <c r="J46" s="166"/>
    </row>
    <row r="47" spans="1:10" ht="120">
      <c r="A47" s="166"/>
      <c r="B47" s="166"/>
      <c r="C47" s="166"/>
      <c r="D47" s="166"/>
      <c r="E47" s="166"/>
      <c r="F47" s="166"/>
      <c r="G47" s="177" t="s">
        <v>812</v>
      </c>
      <c r="H47" s="170">
        <v>22</v>
      </c>
      <c r="I47" s="166"/>
      <c r="J47" s="166"/>
    </row>
    <row r="48" spans="1:10" ht="150">
      <c r="A48" s="170"/>
      <c r="B48" s="166"/>
      <c r="C48" s="166"/>
      <c r="D48" s="166"/>
      <c r="E48" s="165"/>
      <c r="F48" s="166"/>
      <c r="G48" s="174" t="s">
        <v>813</v>
      </c>
      <c r="H48" s="170">
        <v>17</v>
      </c>
      <c r="I48" s="166"/>
      <c r="J48" s="165"/>
    </row>
    <row r="49" spans="1:10" ht="135">
      <c r="A49" s="170">
        <v>10</v>
      </c>
      <c r="B49" s="166" t="s">
        <v>814</v>
      </c>
      <c r="C49" s="165"/>
      <c r="D49" s="165"/>
      <c r="E49" s="165" t="s">
        <v>815</v>
      </c>
      <c r="F49" s="166"/>
      <c r="G49" s="177" t="s">
        <v>816</v>
      </c>
      <c r="H49" s="170">
        <v>1</v>
      </c>
      <c r="I49" s="166" t="s">
        <v>817</v>
      </c>
      <c r="J49" s="165" t="s">
        <v>818</v>
      </c>
    </row>
    <row r="50" spans="1:10" ht="150">
      <c r="A50" s="170"/>
      <c r="B50" s="166"/>
      <c r="C50" s="166"/>
      <c r="D50" s="166"/>
      <c r="E50" s="165" t="s">
        <v>714</v>
      </c>
      <c r="F50" s="166"/>
      <c r="G50" s="166"/>
      <c r="H50" s="170"/>
      <c r="I50" s="166"/>
      <c r="J50" s="165" t="s">
        <v>736</v>
      </c>
    </row>
    <row r="51" spans="1:10" ht="135">
      <c r="A51" s="170">
        <v>11</v>
      </c>
      <c r="B51" s="166" t="s">
        <v>355</v>
      </c>
      <c r="C51" s="165" t="s">
        <v>819</v>
      </c>
      <c r="D51" s="165" t="s">
        <v>820</v>
      </c>
      <c r="E51" s="165" t="s">
        <v>714</v>
      </c>
      <c r="F51" s="165" t="s">
        <v>820</v>
      </c>
      <c r="G51" s="177" t="s">
        <v>821</v>
      </c>
      <c r="H51" s="170">
        <v>3</v>
      </c>
      <c r="I51" s="166" t="s">
        <v>822</v>
      </c>
      <c r="J51" s="165" t="s">
        <v>823</v>
      </c>
    </row>
    <row r="52" spans="1:10" ht="150">
      <c r="A52" s="166"/>
      <c r="B52" s="166"/>
      <c r="C52" s="166"/>
      <c r="D52" s="166"/>
      <c r="E52" s="166"/>
      <c r="F52" s="166"/>
      <c r="G52" s="177" t="s">
        <v>824</v>
      </c>
      <c r="H52" s="170">
        <v>14</v>
      </c>
      <c r="I52" s="166"/>
      <c r="J52" s="165" t="s">
        <v>807</v>
      </c>
    </row>
    <row r="53" spans="1:10" ht="60">
      <c r="A53" s="166"/>
      <c r="B53" s="166"/>
      <c r="C53" s="166"/>
      <c r="D53" s="166"/>
      <c r="E53" s="166"/>
      <c r="F53" s="166"/>
      <c r="G53" s="174" t="s">
        <v>825</v>
      </c>
      <c r="H53" s="170">
        <v>1</v>
      </c>
      <c r="I53" s="166"/>
      <c r="J53" s="165"/>
    </row>
    <row r="54" spans="1:10" ht="120">
      <c r="A54" s="166"/>
      <c r="B54" s="166"/>
      <c r="C54" s="166"/>
      <c r="D54" s="166"/>
      <c r="E54" s="166"/>
      <c r="F54" s="166"/>
      <c r="G54" s="174" t="s">
        <v>826</v>
      </c>
      <c r="H54" s="170">
        <v>17</v>
      </c>
      <c r="I54" s="166"/>
      <c r="J54" s="166"/>
    </row>
    <row r="55" spans="1:10" ht="60">
      <c r="A55" s="166"/>
      <c r="B55" s="166"/>
      <c r="C55" s="166"/>
      <c r="D55" s="166"/>
      <c r="E55" s="166"/>
      <c r="F55" s="166"/>
      <c r="G55" s="177" t="s">
        <v>827</v>
      </c>
      <c r="H55" s="170">
        <v>1</v>
      </c>
      <c r="I55" s="166"/>
      <c r="J55" s="166"/>
    </row>
    <row r="56" spans="1:10" ht="120">
      <c r="A56" s="170">
        <v>12</v>
      </c>
      <c r="B56" s="166" t="s">
        <v>562</v>
      </c>
      <c r="C56" s="165" t="s">
        <v>828</v>
      </c>
      <c r="D56" s="165" t="s">
        <v>829</v>
      </c>
      <c r="E56" s="165" t="s">
        <v>745</v>
      </c>
      <c r="F56" s="165" t="s">
        <v>829</v>
      </c>
      <c r="G56" s="177" t="s">
        <v>830</v>
      </c>
      <c r="H56" s="170">
        <v>5</v>
      </c>
      <c r="I56" s="166" t="s">
        <v>831</v>
      </c>
      <c r="J56" s="165" t="s">
        <v>832</v>
      </c>
    </row>
    <row r="57" spans="1:10" ht="180">
      <c r="A57" s="170"/>
      <c r="B57" s="166"/>
      <c r="C57" s="165"/>
      <c r="D57" s="165"/>
      <c r="E57" s="165" t="s">
        <v>833</v>
      </c>
      <c r="F57" s="172"/>
      <c r="G57" s="177" t="s">
        <v>834</v>
      </c>
      <c r="H57" s="170">
        <v>6</v>
      </c>
      <c r="I57" s="166"/>
      <c r="J57" s="165" t="s">
        <v>835</v>
      </c>
    </row>
    <row r="58" spans="1:10" ht="195">
      <c r="A58" s="170"/>
      <c r="B58" s="166"/>
      <c r="C58" s="165"/>
      <c r="D58" s="165"/>
      <c r="E58" s="165" t="s">
        <v>714</v>
      </c>
      <c r="F58" s="172"/>
      <c r="G58" s="177" t="s">
        <v>836</v>
      </c>
      <c r="H58" s="170">
        <v>1</v>
      </c>
      <c r="I58" s="166"/>
      <c r="J58" s="165" t="s">
        <v>837</v>
      </c>
    </row>
    <row r="59" spans="1:10" ht="165">
      <c r="A59" s="170"/>
      <c r="B59" s="166"/>
      <c r="C59" s="165"/>
      <c r="D59" s="166"/>
      <c r="E59" s="166"/>
      <c r="F59" s="166"/>
      <c r="G59" s="177" t="s">
        <v>838</v>
      </c>
      <c r="H59" s="170">
        <v>17</v>
      </c>
      <c r="I59" s="166"/>
      <c r="J59" s="165" t="s">
        <v>839</v>
      </c>
    </row>
    <row r="60" spans="1:10" ht="210">
      <c r="A60" s="170"/>
      <c r="B60" s="166"/>
      <c r="C60" s="166"/>
      <c r="D60" s="166"/>
      <c r="E60" s="166"/>
      <c r="F60" s="166"/>
      <c r="G60" s="177" t="s">
        <v>840</v>
      </c>
      <c r="H60" s="170">
        <v>19</v>
      </c>
      <c r="I60" s="166"/>
      <c r="J60" s="166" t="s">
        <v>841</v>
      </c>
    </row>
    <row r="61" spans="1:10" ht="135">
      <c r="A61" s="170"/>
      <c r="B61" s="166"/>
      <c r="C61" s="166"/>
      <c r="D61" s="166"/>
      <c r="E61" s="166"/>
      <c r="F61" s="166"/>
      <c r="G61" s="177" t="s">
        <v>842</v>
      </c>
      <c r="H61" s="170">
        <v>34</v>
      </c>
      <c r="I61" s="166"/>
      <c r="J61" s="169"/>
    </row>
    <row r="62" spans="1:10" ht="75">
      <c r="A62" s="170"/>
      <c r="B62" s="166"/>
      <c r="C62" s="166"/>
      <c r="D62" s="166"/>
      <c r="E62" s="166"/>
      <c r="F62" s="166"/>
      <c r="G62" s="177" t="s">
        <v>843</v>
      </c>
      <c r="H62" s="170">
        <v>3</v>
      </c>
      <c r="I62" s="166"/>
      <c r="J62" s="166"/>
    </row>
    <row r="63" spans="1:10" ht="150">
      <c r="A63" s="166">
        <v>13</v>
      </c>
      <c r="B63" s="166" t="s">
        <v>568</v>
      </c>
      <c r="C63" s="165" t="s">
        <v>844</v>
      </c>
      <c r="D63" s="165" t="s">
        <v>845</v>
      </c>
      <c r="E63" s="165" t="s">
        <v>714</v>
      </c>
      <c r="F63" s="165" t="s">
        <v>845</v>
      </c>
      <c r="G63" s="174" t="s">
        <v>846</v>
      </c>
      <c r="H63" s="170">
        <v>1</v>
      </c>
      <c r="I63" s="166" t="s">
        <v>847</v>
      </c>
      <c r="J63" s="165" t="s">
        <v>848</v>
      </c>
    </row>
    <row r="64" spans="1:10" ht="105">
      <c r="A64" s="166"/>
      <c r="B64" s="166"/>
      <c r="C64" s="165"/>
      <c r="D64" s="165"/>
      <c r="E64" s="172"/>
      <c r="F64" s="165" t="s">
        <v>849</v>
      </c>
      <c r="G64" s="177" t="s">
        <v>850</v>
      </c>
      <c r="H64" s="170">
        <v>1</v>
      </c>
      <c r="I64" s="166"/>
      <c r="J64" s="165" t="s">
        <v>793</v>
      </c>
    </row>
    <row r="65" spans="1:10" ht="90">
      <c r="A65" s="166"/>
      <c r="B65" s="166"/>
      <c r="C65" s="165"/>
      <c r="D65" s="165"/>
      <c r="E65" s="172"/>
      <c r="F65" s="172"/>
      <c r="G65" s="177" t="s">
        <v>851</v>
      </c>
      <c r="H65" s="170">
        <v>3</v>
      </c>
      <c r="I65" s="166"/>
      <c r="J65" s="165" t="s">
        <v>852</v>
      </c>
    </row>
    <row r="66" spans="1:10" ht="120">
      <c r="A66" s="166"/>
      <c r="B66" s="166"/>
      <c r="C66" s="169"/>
      <c r="D66" s="166"/>
      <c r="E66" s="166"/>
      <c r="F66" s="166"/>
      <c r="G66" s="177" t="s">
        <v>853</v>
      </c>
      <c r="H66" s="170">
        <v>3</v>
      </c>
      <c r="I66" s="166"/>
      <c r="J66" s="165" t="s">
        <v>854</v>
      </c>
    </row>
    <row r="67" spans="1:10" ht="105">
      <c r="A67" s="166"/>
      <c r="B67" s="166"/>
      <c r="C67" s="166"/>
      <c r="D67" s="166"/>
      <c r="E67" s="166"/>
      <c r="F67" s="166"/>
      <c r="G67" s="177" t="s">
        <v>855</v>
      </c>
      <c r="H67" s="170">
        <v>23</v>
      </c>
      <c r="I67" s="166"/>
      <c r="J67" s="165" t="s">
        <v>856</v>
      </c>
    </row>
    <row r="68" spans="1:10" ht="210">
      <c r="A68" s="166"/>
      <c r="B68" s="166"/>
      <c r="C68" s="166"/>
      <c r="D68" s="166"/>
      <c r="E68" s="166"/>
      <c r="F68" s="166"/>
      <c r="G68" s="177" t="s">
        <v>857</v>
      </c>
      <c r="H68" s="170">
        <v>5</v>
      </c>
      <c r="I68" s="166"/>
      <c r="J68" s="165" t="s">
        <v>858</v>
      </c>
    </row>
    <row r="69" spans="1:10" ht="120">
      <c r="A69" s="166"/>
      <c r="B69" s="166"/>
      <c r="C69" s="166"/>
      <c r="D69" s="166"/>
      <c r="E69" s="166"/>
      <c r="F69" s="166"/>
      <c r="G69" s="177" t="s">
        <v>859</v>
      </c>
      <c r="H69" s="170">
        <v>2</v>
      </c>
      <c r="I69" s="166"/>
      <c r="J69" s="165" t="s">
        <v>860</v>
      </c>
    </row>
    <row r="70" spans="1:10" ht="150">
      <c r="A70" s="166"/>
      <c r="B70" s="166"/>
      <c r="C70" s="166"/>
      <c r="D70" s="166"/>
      <c r="E70" s="166"/>
      <c r="F70" s="166"/>
      <c r="G70" s="177" t="s">
        <v>861</v>
      </c>
      <c r="H70" s="170">
        <v>3</v>
      </c>
      <c r="I70" s="166"/>
      <c r="J70" s="165" t="s">
        <v>862</v>
      </c>
    </row>
    <row r="71" spans="1:10" ht="60">
      <c r="A71" s="166"/>
      <c r="B71" s="166"/>
      <c r="C71" s="166"/>
      <c r="D71" s="166"/>
      <c r="E71" s="166"/>
      <c r="F71" s="166"/>
      <c r="G71" s="177" t="s">
        <v>863</v>
      </c>
      <c r="H71" s="170">
        <v>1</v>
      </c>
      <c r="I71" s="166"/>
      <c r="J71" s="165" t="s">
        <v>864</v>
      </c>
    </row>
    <row r="72" spans="1:10" ht="180">
      <c r="A72" s="166"/>
      <c r="B72" s="166"/>
      <c r="C72" s="166"/>
      <c r="D72" s="166"/>
      <c r="E72" s="166"/>
      <c r="F72" s="166"/>
      <c r="G72" s="177" t="s">
        <v>865</v>
      </c>
      <c r="H72" s="170">
        <v>4</v>
      </c>
      <c r="I72" s="166"/>
      <c r="J72" s="165" t="s">
        <v>866</v>
      </c>
    </row>
    <row r="73" spans="1:10" ht="135">
      <c r="A73" s="166"/>
      <c r="B73" s="166"/>
      <c r="C73" s="166"/>
      <c r="D73" s="166"/>
      <c r="E73" s="166"/>
      <c r="F73" s="166"/>
      <c r="G73" s="177" t="s">
        <v>867</v>
      </c>
      <c r="H73" s="170">
        <v>1</v>
      </c>
      <c r="I73" s="166"/>
      <c r="J73" s="165" t="s">
        <v>868</v>
      </c>
    </row>
    <row r="74" spans="1:10" ht="135">
      <c r="A74" s="166"/>
      <c r="B74" s="166"/>
      <c r="C74" s="166"/>
      <c r="D74" s="166"/>
      <c r="E74" s="166"/>
      <c r="F74" s="166"/>
      <c r="G74" s="177" t="s">
        <v>803</v>
      </c>
      <c r="H74" s="170">
        <v>27</v>
      </c>
      <c r="I74" s="166"/>
      <c r="J74" s="165" t="s">
        <v>869</v>
      </c>
    </row>
    <row r="75" spans="1:10" ht="180">
      <c r="A75" s="166"/>
      <c r="B75" s="166"/>
      <c r="C75" s="166"/>
      <c r="D75" s="166"/>
      <c r="E75" s="166"/>
      <c r="F75" s="166"/>
      <c r="G75" s="177" t="s">
        <v>870</v>
      </c>
      <c r="H75" s="170">
        <v>35</v>
      </c>
      <c r="I75" s="166"/>
      <c r="J75" s="165" t="s">
        <v>871</v>
      </c>
    </row>
    <row r="76" spans="1:10" ht="105">
      <c r="A76" s="170"/>
      <c r="B76" s="166"/>
      <c r="C76" s="166"/>
      <c r="D76" s="166"/>
      <c r="E76" s="166"/>
      <c r="F76" s="166"/>
      <c r="G76" s="177" t="s">
        <v>872</v>
      </c>
      <c r="H76" s="170">
        <v>17</v>
      </c>
      <c r="I76" s="166"/>
      <c r="J76" s="166" t="s">
        <v>873</v>
      </c>
    </row>
    <row r="77" spans="1:10" ht="105">
      <c r="A77" s="170"/>
      <c r="B77" s="166"/>
      <c r="C77" s="166"/>
      <c r="D77" s="166"/>
      <c r="E77" s="166"/>
      <c r="F77" s="166"/>
      <c r="G77" s="177" t="s">
        <v>874</v>
      </c>
      <c r="H77" s="170">
        <v>59</v>
      </c>
      <c r="I77" s="166"/>
      <c r="J77" s="166" t="s">
        <v>875</v>
      </c>
    </row>
    <row r="78" spans="1:10" ht="195">
      <c r="A78" s="170">
        <v>14</v>
      </c>
      <c r="B78" s="166" t="s">
        <v>361</v>
      </c>
      <c r="C78" s="165"/>
      <c r="D78" s="172"/>
      <c r="E78" s="165" t="s">
        <v>714</v>
      </c>
      <c r="F78" s="172"/>
      <c r="G78" s="177" t="s">
        <v>876</v>
      </c>
      <c r="H78" s="170">
        <v>2</v>
      </c>
      <c r="I78" s="166" t="s">
        <v>877</v>
      </c>
      <c r="J78" s="169"/>
    </row>
    <row r="79" spans="1:10" ht="90">
      <c r="A79" s="166">
        <v>15</v>
      </c>
      <c r="B79" s="166" t="s">
        <v>363</v>
      </c>
      <c r="C79" s="165"/>
      <c r="D79" s="165"/>
      <c r="E79" s="165" t="s">
        <v>714</v>
      </c>
      <c r="F79" s="165"/>
      <c r="G79" s="174" t="s">
        <v>878</v>
      </c>
      <c r="H79" s="170">
        <v>2</v>
      </c>
      <c r="I79" s="166" t="s">
        <v>879</v>
      </c>
      <c r="J79" s="166" t="s">
        <v>880</v>
      </c>
    </row>
    <row r="80" spans="1:10" ht="105">
      <c r="A80" s="166"/>
      <c r="B80" s="166"/>
      <c r="C80" s="165"/>
      <c r="D80" s="166"/>
      <c r="E80" s="166"/>
      <c r="F80" s="166"/>
      <c r="G80" s="174" t="s">
        <v>881</v>
      </c>
      <c r="H80" s="170">
        <v>3</v>
      </c>
      <c r="I80" s="166"/>
      <c r="J80" s="166" t="s">
        <v>882</v>
      </c>
    </row>
    <row r="81" spans="1:10" ht="105">
      <c r="A81" s="166"/>
      <c r="B81" s="166"/>
      <c r="C81" s="166"/>
      <c r="D81" s="166"/>
      <c r="E81" s="166"/>
      <c r="F81" s="166"/>
      <c r="G81" s="174" t="s">
        <v>883</v>
      </c>
      <c r="H81" s="170">
        <v>2</v>
      </c>
      <c r="I81" s="166"/>
      <c r="J81" s="166"/>
    </row>
    <row r="82" spans="1:10" ht="120">
      <c r="A82" s="170"/>
      <c r="B82" s="166"/>
      <c r="C82" s="166"/>
      <c r="D82" s="166"/>
      <c r="E82" s="166"/>
      <c r="F82" s="166"/>
      <c r="G82" s="174" t="s">
        <v>884</v>
      </c>
      <c r="H82" s="170">
        <v>2</v>
      </c>
      <c r="I82" s="166"/>
      <c r="J82" s="166"/>
    </row>
    <row r="83" spans="1:10" ht="180">
      <c r="A83" s="166">
        <v>16</v>
      </c>
      <c r="B83" s="166" t="s">
        <v>365</v>
      </c>
      <c r="C83" s="165" t="s">
        <v>885</v>
      </c>
      <c r="D83" s="165" t="s">
        <v>886</v>
      </c>
      <c r="E83" s="165" t="s">
        <v>887</v>
      </c>
      <c r="F83" s="165" t="s">
        <v>886</v>
      </c>
      <c r="G83" s="177" t="s">
        <v>888</v>
      </c>
      <c r="H83" s="170">
        <v>2</v>
      </c>
      <c r="I83" s="166" t="s">
        <v>889</v>
      </c>
      <c r="J83" s="165" t="s">
        <v>890</v>
      </c>
    </row>
    <row r="84" spans="1:10" ht="150">
      <c r="A84" s="166"/>
      <c r="B84" s="166"/>
      <c r="C84" s="172"/>
      <c r="D84" s="172"/>
      <c r="E84" s="165" t="s">
        <v>714</v>
      </c>
      <c r="F84" s="172"/>
      <c r="G84" s="177" t="s">
        <v>891</v>
      </c>
      <c r="H84" s="170">
        <v>5</v>
      </c>
      <c r="I84" s="166"/>
      <c r="J84" s="165" t="s">
        <v>892</v>
      </c>
    </row>
    <row r="85" spans="1:10" ht="135">
      <c r="A85" s="166"/>
      <c r="B85" s="166"/>
      <c r="C85" s="172"/>
      <c r="D85" s="172"/>
      <c r="E85" s="172"/>
      <c r="F85" s="172"/>
      <c r="G85" s="174" t="s">
        <v>893</v>
      </c>
      <c r="H85" s="170">
        <v>1</v>
      </c>
      <c r="I85" s="166"/>
      <c r="J85" s="165" t="s">
        <v>894</v>
      </c>
    </row>
    <row r="86" spans="1:10">
      <c r="A86" s="170"/>
      <c r="B86" s="166"/>
      <c r="C86" s="172"/>
      <c r="D86" s="172"/>
      <c r="E86" s="165"/>
      <c r="F86" s="172"/>
      <c r="G86" s="166"/>
      <c r="H86" s="170"/>
      <c r="I86" s="166"/>
      <c r="J86" s="169"/>
    </row>
    <row r="87" spans="1:10" ht="75">
      <c r="A87" s="170">
        <v>17</v>
      </c>
      <c r="B87" s="166" t="s">
        <v>367</v>
      </c>
      <c r="C87" s="165"/>
      <c r="D87" s="172"/>
      <c r="E87" s="165" t="s">
        <v>815</v>
      </c>
      <c r="F87" s="172"/>
      <c r="G87" s="177" t="s">
        <v>895</v>
      </c>
      <c r="H87" s="170">
        <v>16</v>
      </c>
      <c r="I87" s="166" t="s">
        <v>896</v>
      </c>
      <c r="J87" s="166"/>
    </row>
    <row r="88" spans="1:10" ht="120">
      <c r="A88" s="170"/>
      <c r="B88" s="166"/>
      <c r="C88" s="172"/>
      <c r="D88" s="172"/>
      <c r="E88" s="165" t="s">
        <v>714</v>
      </c>
      <c r="F88" s="172"/>
      <c r="G88" s="177" t="s">
        <v>840</v>
      </c>
      <c r="H88" s="170">
        <v>19</v>
      </c>
      <c r="I88" s="166"/>
      <c r="J88" s="166"/>
    </row>
    <row r="89" spans="1:10" ht="180">
      <c r="A89" s="166">
        <v>18</v>
      </c>
      <c r="B89" s="166" t="s">
        <v>369</v>
      </c>
      <c r="C89" s="165" t="s">
        <v>897</v>
      </c>
      <c r="D89" s="172"/>
      <c r="E89" s="165" t="s">
        <v>714</v>
      </c>
      <c r="F89" s="165" t="s">
        <v>898</v>
      </c>
      <c r="G89" s="177" t="s">
        <v>899</v>
      </c>
      <c r="H89" s="170">
        <v>4</v>
      </c>
      <c r="I89" s="166" t="s">
        <v>900</v>
      </c>
      <c r="J89" s="178" t="s">
        <v>901</v>
      </c>
    </row>
    <row r="90" spans="1:10" ht="150">
      <c r="A90" s="166"/>
      <c r="B90" s="166"/>
      <c r="C90" s="165"/>
      <c r="D90" s="165"/>
      <c r="E90" s="165" t="s">
        <v>897</v>
      </c>
      <c r="F90" s="165" t="s">
        <v>902</v>
      </c>
      <c r="G90" s="177" t="s">
        <v>903</v>
      </c>
      <c r="H90" s="170">
        <v>6</v>
      </c>
      <c r="I90" s="166"/>
      <c r="J90" s="165" t="s">
        <v>904</v>
      </c>
    </row>
    <row r="91" spans="1:10" ht="105">
      <c r="A91" s="166"/>
      <c r="B91" s="166"/>
      <c r="C91" s="178"/>
      <c r="D91" s="165"/>
      <c r="E91" s="166"/>
      <c r="F91" s="166"/>
      <c r="G91" s="177" t="s">
        <v>905</v>
      </c>
      <c r="H91" s="170">
        <v>1</v>
      </c>
      <c r="I91" s="166"/>
      <c r="J91" s="166" t="s">
        <v>906</v>
      </c>
    </row>
    <row r="92" spans="1:10" ht="60">
      <c r="A92" s="166"/>
      <c r="B92" s="166"/>
      <c r="C92" s="166"/>
      <c r="D92" s="166"/>
      <c r="E92" s="166"/>
      <c r="F92" s="166"/>
      <c r="G92" s="177" t="s">
        <v>907</v>
      </c>
      <c r="H92" s="170">
        <v>1</v>
      </c>
      <c r="I92" s="166"/>
      <c r="J92" s="166"/>
    </row>
    <row r="93" spans="1:10" ht="150">
      <c r="A93" s="170">
        <v>19</v>
      </c>
      <c r="B93" s="166" t="s">
        <v>371</v>
      </c>
      <c r="C93" s="165" t="s">
        <v>908</v>
      </c>
      <c r="D93" s="165" t="s">
        <v>909</v>
      </c>
      <c r="E93" s="165" t="s">
        <v>714</v>
      </c>
      <c r="F93" s="165" t="s">
        <v>909</v>
      </c>
      <c r="G93" s="177" t="s">
        <v>910</v>
      </c>
      <c r="H93" s="170">
        <v>1</v>
      </c>
      <c r="I93" s="166" t="s">
        <v>911</v>
      </c>
      <c r="J93" s="178" t="s">
        <v>912</v>
      </c>
    </row>
    <row r="94" spans="1:10" ht="135">
      <c r="A94" s="170"/>
      <c r="B94" s="166"/>
      <c r="C94" s="165" t="s">
        <v>913</v>
      </c>
      <c r="D94" s="165" t="s">
        <v>914</v>
      </c>
      <c r="E94" s="172"/>
      <c r="F94" s="165" t="s">
        <v>914</v>
      </c>
      <c r="G94" s="174" t="s">
        <v>915</v>
      </c>
      <c r="H94" s="170">
        <v>3</v>
      </c>
      <c r="I94" s="166"/>
      <c r="J94" s="166"/>
    </row>
    <row r="95" spans="1:10" ht="90">
      <c r="A95" s="170"/>
      <c r="B95" s="166"/>
      <c r="C95" s="165" t="s">
        <v>916</v>
      </c>
      <c r="D95" s="165" t="s">
        <v>917</v>
      </c>
      <c r="E95" s="165"/>
      <c r="F95" s="165" t="s">
        <v>917</v>
      </c>
      <c r="G95" s="174"/>
      <c r="H95" s="170"/>
      <c r="I95" s="166"/>
      <c r="J95" s="166"/>
    </row>
    <row r="96" spans="1:10" ht="120">
      <c r="A96" s="170">
        <v>20</v>
      </c>
      <c r="B96" s="166" t="s">
        <v>373</v>
      </c>
      <c r="C96" s="165" t="s">
        <v>918</v>
      </c>
      <c r="D96" s="165" t="s">
        <v>919</v>
      </c>
      <c r="E96" s="165" t="s">
        <v>714</v>
      </c>
      <c r="F96" s="165" t="s">
        <v>919</v>
      </c>
      <c r="G96" s="174" t="s">
        <v>920</v>
      </c>
      <c r="H96" s="170">
        <v>4</v>
      </c>
      <c r="I96" s="166" t="s">
        <v>921</v>
      </c>
      <c r="J96" s="166"/>
    </row>
    <row r="97" spans="1:10" ht="75">
      <c r="A97" s="170"/>
      <c r="B97" s="166"/>
      <c r="C97" s="165" t="s">
        <v>922</v>
      </c>
      <c r="D97" s="165" t="s">
        <v>923</v>
      </c>
      <c r="E97" s="173"/>
      <c r="F97" s="165" t="s">
        <v>923</v>
      </c>
      <c r="G97" s="166"/>
      <c r="H97" s="170"/>
      <c r="I97" s="166"/>
      <c r="J97" s="166"/>
    </row>
    <row r="98" spans="1:10" ht="90">
      <c r="A98" s="170"/>
      <c r="B98" s="166"/>
      <c r="C98" s="165" t="s">
        <v>924</v>
      </c>
      <c r="D98" s="165" t="s">
        <v>925</v>
      </c>
      <c r="E98" s="172"/>
      <c r="F98" s="165" t="s">
        <v>925</v>
      </c>
      <c r="G98" s="166"/>
      <c r="H98" s="170"/>
      <c r="I98" s="166"/>
      <c r="J98" s="166"/>
    </row>
    <row r="99" spans="1:10" ht="105">
      <c r="A99" s="170">
        <v>21</v>
      </c>
      <c r="B99" s="166" t="s">
        <v>375</v>
      </c>
      <c r="C99" s="165" t="s">
        <v>926</v>
      </c>
      <c r="D99" s="165" t="s">
        <v>927</v>
      </c>
      <c r="E99" s="165" t="s">
        <v>714</v>
      </c>
      <c r="F99" s="165" t="s">
        <v>927</v>
      </c>
      <c r="G99" s="177" t="s">
        <v>928</v>
      </c>
      <c r="H99" s="170">
        <v>1</v>
      </c>
      <c r="I99" s="166" t="s">
        <v>929</v>
      </c>
      <c r="J99" s="166"/>
    </row>
    <row r="100" spans="1:10" ht="75">
      <c r="A100" s="170"/>
      <c r="B100" s="166"/>
      <c r="C100" s="165" t="s">
        <v>930</v>
      </c>
      <c r="D100" s="165" t="s">
        <v>931</v>
      </c>
      <c r="E100" s="166"/>
      <c r="F100" s="165" t="s">
        <v>931</v>
      </c>
      <c r="G100" s="177" t="s">
        <v>932</v>
      </c>
      <c r="H100" s="170">
        <v>2</v>
      </c>
      <c r="I100" s="166"/>
      <c r="J100" s="166"/>
    </row>
    <row r="101" spans="1:10" ht="120">
      <c r="A101" s="170"/>
      <c r="B101" s="166"/>
      <c r="C101" s="165"/>
      <c r="D101" s="165"/>
      <c r="E101" s="166"/>
      <c r="F101" s="165"/>
      <c r="G101" s="177" t="s">
        <v>933</v>
      </c>
      <c r="H101" s="170">
        <v>5</v>
      </c>
      <c r="I101" s="166"/>
      <c r="J101" s="166"/>
    </row>
    <row r="102" spans="1:10" ht="75">
      <c r="A102" s="170"/>
      <c r="B102" s="166"/>
      <c r="C102" s="166"/>
      <c r="D102" s="166"/>
      <c r="E102" s="166"/>
      <c r="F102" s="166"/>
      <c r="G102" s="177" t="s">
        <v>934</v>
      </c>
      <c r="H102" s="170">
        <v>4</v>
      </c>
      <c r="I102" s="166"/>
      <c r="J102" s="166"/>
    </row>
    <row r="103" spans="1:10" ht="135">
      <c r="A103" s="170">
        <v>22</v>
      </c>
      <c r="B103" s="166" t="s">
        <v>377</v>
      </c>
      <c r="C103" s="165" t="s">
        <v>935</v>
      </c>
      <c r="D103" s="165" t="s">
        <v>936</v>
      </c>
      <c r="E103" s="165" t="s">
        <v>937</v>
      </c>
      <c r="F103" s="165" t="s">
        <v>936</v>
      </c>
      <c r="G103" s="177" t="s">
        <v>938</v>
      </c>
      <c r="H103" s="170">
        <v>2</v>
      </c>
      <c r="I103" s="166" t="s">
        <v>939</v>
      </c>
      <c r="J103" s="166"/>
    </row>
    <row r="104" spans="1:10" ht="150">
      <c r="A104" s="170"/>
      <c r="B104" s="166"/>
      <c r="C104" s="165"/>
      <c r="D104" s="165"/>
      <c r="E104" s="165" t="s">
        <v>714</v>
      </c>
      <c r="F104" s="165"/>
      <c r="G104" s="177" t="s">
        <v>1960</v>
      </c>
      <c r="H104" s="170">
        <v>5</v>
      </c>
      <c r="I104" s="166"/>
      <c r="J104" s="166"/>
    </row>
    <row r="105" spans="1:10" ht="135">
      <c r="A105" s="170">
        <v>23</v>
      </c>
      <c r="B105" s="166" t="s">
        <v>379</v>
      </c>
      <c r="C105" s="165"/>
      <c r="D105" s="165"/>
      <c r="E105" s="165" t="s">
        <v>714</v>
      </c>
      <c r="F105" s="165" t="s">
        <v>940</v>
      </c>
      <c r="G105" s="177" t="s">
        <v>941</v>
      </c>
      <c r="H105" s="170">
        <v>1</v>
      </c>
      <c r="I105" s="166" t="s">
        <v>942</v>
      </c>
      <c r="J105" s="165" t="s">
        <v>943</v>
      </c>
    </row>
    <row r="106" spans="1:10" ht="165">
      <c r="A106" s="170"/>
      <c r="B106" s="166"/>
      <c r="C106" s="166"/>
      <c r="D106" s="166"/>
      <c r="E106" s="166"/>
      <c r="F106" s="166" t="s">
        <v>715</v>
      </c>
      <c r="G106" s="177" t="s">
        <v>944</v>
      </c>
      <c r="H106" s="170">
        <v>1</v>
      </c>
      <c r="I106" s="166"/>
      <c r="J106" s="165" t="s">
        <v>945</v>
      </c>
    </row>
    <row r="107" spans="1:10" ht="135">
      <c r="A107" s="170"/>
      <c r="B107" s="166"/>
      <c r="C107" s="166"/>
      <c r="D107" s="166"/>
      <c r="E107" s="166"/>
      <c r="F107" s="166"/>
      <c r="G107" s="174" t="s">
        <v>946</v>
      </c>
      <c r="H107" s="170">
        <v>6</v>
      </c>
      <c r="I107" s="166"/>
      <c r="J107" s="166"/>
    </row>
    <row r="108" spans="1:10" ht="180">
      <c r="A108" s="170">
        <v>24</v>
      </c>
      <c r="B108" s="166" t="s">
        <v>381</v>
      </c>
      <c r="C108" s="165"/>
      <c r="D108" s="165"/>
      <c r="E108" s="165" t="s">
        <v>745</v>
      </c>
      <c r="F108" s="172"/>
      <c r="G108" s="177" t="s">
        <v>830</v>
      </c>
      <c r="H108" s="170">
        <v>5</v>
      </c>
      <c r="I108" s="166" t="s">
        <v>947</v>
      </c>
      <c r="J108" s="165" t="s">
        <v>835</v>
      </c>
    </row>
    <row r="109" spans="1:10" ht="135">
      <c r="A109" s="170"/>
      <c r="B109" s="166"/>
      <c r="C109" s="165"/>
      <c r="D109" s="165"/>
      <c r="E109" s="165" t="s">
        <v>714</v>
      </c>
      <c r="F109" s="172"/>
      <c r="G109" s="174" t="s">
        <v>948</v>
      </c>
      <c r="H109" s="170">
        <v>4</v>
      </c>
      <c r="I109" s="166"/>
      <c r="J109" s="165" t="s">
        <v>949</v>
      </c>
    </row>
    <row r="110" spans="1:10" ht="45">
      <c r="A110" s="170">
        <v>25</v>
      </c>
      <c r="B110" s="167" t="s">
        <v>383</v>
      </c>
      <c r="C110" s="165"/>
      <c r="D110" s="165"/>
      <c r="E110" s="165" t="s">
        <v>714</v>
      </c>
      <c r="F110" s="172" t="s">
        <v>950</v>
      </c>
      <c r="G110" s="166"/>
      <c r="H110" s="170"/>
      <c r="I110" s="166" t="s">
        <v>951</v>
      </c>
      <c r="J110" s="166"/>
    </row>
    <row r="111" spans="1:10" ht="135">
      <c r="A111" s="170">
        <v>26</v>
      </c>
      <c r="B111" s="165" t="s">
        <v>385</v>
      </c>
      <c r="C111" s="165"/>
      <c r="D111" s="165"/>
      <c r="E111" s="165" t="s">
        <v>714</v>
      </c>
      <c r="F111" s="173"/>
      <c r="G111" s="177" t="s">
        <v>952</v>
      </c>
      <c r="H111" s="170">
        <v>1</v>
      </c>
      <c r="I111" s="166" t="s">
        <v>953</v>
      </c>
      <c r="J111" s="165" t="s">
        <v>793</v>
      </c>
    </row>
    <row r="112" spans="1:10" ht="150">
      <c r="A112" s="170"/>
      <c r="B112" s="166"/>
      <c r="C112" s="165"/>
      <c r="D112" s="166"/>
      <c r="E112" s="166"/>
      <c r="F112" s="166"/>
      <c r="G112" s="177" t="s">
        <v>954</v>
      </c>
      <c r="H112" s="170">
        <v>3</v>
      </c>
      <c r="I112" s="169"/>
      <c r="J112" s="178"/>
    </row>
    <row r="113" spans="1:10" ht="195">
      <c r="A113" s="170"/>
      <c r="B113" s="166"/>
      <c r="C113" s="166"/>
      <c r="D113" s="166"/>
      <c r="E113" s="166"/>
      <c r="F113" s="166"/>
      <c r="G113" s="177" t="s">
        <v>955</v>
      </c>
      <c r="H113" s="170">
        <v>3</v>
      </c>
      <c r="I113" s="169"/>
      <c r="J113" s="178" t="s">
        <v>956</v>
      </c>
    </row>
    <row r="114" spans="1:10" ht="135">
      <c r="A114" s="164"/>
      <c r="B114" s="165"/>
      <c r="C114" s="172"/>
      <c r="D114" s="172"/>
      <c r="E114" s="165"/>
      <c r="F114" s="165"/>
      <c r="G114" s="177" t="s">
        <v>957</v>
      </c>
      <c r="H114" s="170">
        <v>1</v>
      </c>
      <c r="I114" s="165"/>
      <c r="J114" s="165"/>
    </row>
    <row r="115" spans="1:10" ht="135">
      <c r="A115" s="164">
        <v>27</v>
      </c>
      <c r="B115" s="165" t="s">
        <v>388</v>
      </c>
      <c r="C115" s="165" t="s">
        <v>958</v>
      </c>
      <c r="D115" s="165" t="s">
        <v>959</v>
      </c>
      <c r="E115" s="165" t="s">
        <v>714</v>
      </c>
      <c r="F115" s="165" t="s">
        <v>958</v>
      </c>
      <c r="G115" s="177" t="s">
        <v>960</v>
      </c>
      <c r="H115" s="170">
        <v>1</v>
      </c>
      <c r="I115" s="165" t="s">
        <v>961</v>
      </c>
      <c r="J115" s="165"/>
    </row>
    <row r="116" spans="1:10" ht="120">
      <c r="A116" s="170"/>
      <c r="B116" s="166"/>
      <c r="C116" s="165"/>
      <c r="D116" s="165"/>
      <c r="E116" s="165"/>
      <c r="F116" s="165"/>
      <c r="G116" s="177" t="s">
        <v>962</v>
      </c>
      <c r="H116" s="170">
        <v>1</v>
      </c>
      <c r="I116" s="166"/>
      <c r="J116" s="166"/>
    </row>
    <row r="117" spans="1:10" ht="105">
      <c r="A117" s="170"/>
      <c r="B117" s="166"/>
      <c r="C117" s="165"/>
      <c r="D117" s="165"/>
      <c r="E117" s="165"/>
      <c r="F117" s="165"/>
      <c r="G117" s="167" t="s">
        <v>963</v>
      </c>
      <c r="H117" s="164">
        <v>4</v>
      </c>
      <c r="I117" s="166"/>
      <c r="J117" s="166"/>
    </row>
    <row r="118" spans="1:10" ht="150">
      <c r="A118" s="170">
        <v>28</v>
      </c>
      <c r="B118" s="166" t="s">
        <v>390</v>
      </c>
      <c r="C118" s="165"/>
      <c r="D118" s="165"/>
      <c r="E118" s="165" t="s">
        <v>964</v>
      </c>
      <c r="F118" s="165"/>
      <c r="G118" s="174" t="s">
        <v>965</v>
      </c>
      <c r="H118" s="170">
        <v>2</v>
      </c>
      <c r="I118" s="166" t="s">
        <v>966</v>
      </c>
      <c r="J118" s="166"/>
    </row>
    <row r="119" spans="1:10" ht="135">
      <c r="A119" s="180"/>
      <c r="B119" s="165"/>
      <c r="C119" s="172"/>
      <c r="D119" s="172"/>
      <c r="E119" s="165" t="s">
        <v>714</v>
      </c>
      <c r="F119" s="172"/>
      <c r="G119" s="174" t="s">
        <v>967</v>
      </c>
      <c r="H119" s="170">
        <v>26</v>
      </c>
      <c r="I119" s="165"/>
      <c r="J119" s="165"/>
    </row>
    <row r="120" spans="1:10" ht="150">
      <c r="A120" s="180"/>
      <c r="B120" s="165"/>
      <c r="C120" s="172"/>
      <c r="D120" s="172"/>
      <c r="E120" s="165"/>
      <c r="F120" s="172"/>
      <c r="G120" s="174" t="s">
        <v>968</v>
      </c>
      <c r="H120" s="170">
        <v>1</v>
      </c>
      <c r="I120" s="165"/>
      <c r="J120" s="165"/>
    </row>
    <row r="121" spans="1:10" ht="135">
      <c r="A121" s="180">
        <v>29</v>
      </c>
      <c r="B121" s="165" t="s">
        <v>392</v>
      </c>
      <c r="C121" s="165"/>
      <c r="D121" s="165"/>
      <c r="E121" s="165" t="s">
        <v>969</v>
      </c>
      <c r="F121" s="172"/>
      <c r="G121" s="177" t="s">
        <v>970</v>
      </c>
      <c r="H121" s="170">
        <v>1</v>
      </c>
      <c r="I121" s="165" t="s">
        <v>971</v>
      </c>
      <c r="J121" s="165"/>
    </row>
    <row r="122" spans="1:10" ht="105">
      <c r="A122" s="172"/>
      <c r="B122" s="172"/>
      <c r="C122" s="172"/>
      <c r="D122" s="172"/>
      <c r="E122" s="165" t="s">
        <v>714</v>
      </c>
      <c r="F122" s="172"/>
      <c r="G122" s="167" t="s">
        <v>972</v>
      </c>
      <c r="H122" s="164">
        <v>5</v>
      </c>
      <c r="I122" s="165"/>
      <c r="J122" s="165"/>
    </row>
    <row r="123" spans="1:10" ht="135">
      <c r="A123" s="172"/>
      <c r="B123" s="172"/>
      <c r="C123" s="172"/>
      <c r="D123" s="172"/>
      <c r="E123" s="172"/>
      <c r="F123" s="172"/>
      <c r="G123" s="171" t="s">
        <v>973</v>
      </c>
      <c r="H123" s="164">
        <v>2</v>
      </c>
      <c r="I123" s="165"/>
      <c r="J123" s="165"/>
    </row>
    <row r="124" spans="1:10" ht="105">
      <c r="A124" s="170">
        <v>30</v>
      </c>
      <c r="B124" s="166" t="s">
        <v>974</v>
      </c>
      <c r="C124" s="165" t="s">
        <v>975</v>
      </c>
      <c r="D124" s="165" t="s">
        <v>976</v>
      </c>
      <c r="E124" s="165" t="s">
        <v>977</v>
      </c>
      <c r="F124" s="165" t="s">
        <v>976</v>
      </c>
      <c r="G124" s="177" t="s">
        <v>910</v>
      </c>
      <c r="H124" s="170">
        <v>1</v>
      </c>
      <c r="I124" s="166" t="s">
        <v>978</v>
      </c>
      <c r="J124" s="165" t="s">
        <v>979</v>
      </c>
    </row>
    <row r="125" spans="1:10" ht="135">
      <c r="A125" s="170"/>
      <c r="B125" s="166"/>
      <c r="C125" s="165" t="s">
        <v>980</v>
      </c>
      <c r="D125" s="165" t="s">
        <v>981</v>
      </c>
      <c r="E125" s="165" t="s">
        <v>982</v>
      </c>
      <c r="F125" s="165" t="s">
        <v>981</v>
      </c>
      <c r="G125" s="174" t="s">
        <v>983</v>
      </c>
      <c r="H125" s="170">
        <v>31</v>
      </c>
      <c r="I125" s="166"/>
      <c r="J125" s="165" t="s">
        <v>984</v>
      </c>
    </row>
    <row r="126" spans="1:10" ht="120">
      <c r="A126" s="166"/>
      <c r="B126" s="166"/>
      <c r="C126" s="165"/>
      <c r="D126" s="165"/>
      <c r="E126" s="165" t="s">
        <v>714</v>
      </c>
      <c r="F126" s="165"/>
      <c r="G126" s="174" t="s">
        <v>985</v>
      </c>
      <c r="H126" s="170">
        <v>3</v>
      </c>
      <c r="I126" s="166"/>
      <c r="J126" s="165" t="s">
        <v>986</v>
      </c>
    </row>
    <row r="127" spans="1:10" ht="150">
      <c r="A127" s="170"/>
      <c r="B127" s="166"/>
      <c r="C127" s="165"/>
      <c r="D127" s="165"/>
      <c r="E127" s="172"/>
      <c r="F127" s="172"/>
      <c r="G127" s="174"/>
      <c r="H127" s="170"/>
      <c r="I127" s="166"/>
      <c r="J127" s="166" t="s">
        <v>987</v>
      </c>
    </row>
    <row r="128" spans="1:10" ht="90">
      <c r="A128" s="170">
        <v>31</v>
      </c>
      <c r="B128" s="166" t="s">
        <v>396</v>
      </c>
      <c r="C128" s="165"/>
      <c r="D128" s="165"/>
      <c r="E128" s="165" t="s">
        <v>988</v>
      </c>
      <c r="F128" s="165"/>
      <c r="G128" s="177" t="s">
        <v>989</v>
      </c>
      <c r="H128" s="170">
        <v>2</v>
      </c>
      <c r="I128" s="166" t="s">
        <v>990</v>
      </c>
      <c r="J128" s="165" t="s">
        <v>943</v>
      </c>
    </row>
    <row r="129" spans="1:10" ht="105">
      <c r="A129" s="170"/>
      <c r="B129" s="166"/>
      <c r="C129" s="165"/>
      <c r="D129" s="165"/>
      <c r="E129" s="172"/>
      <c r="F129" s="165"/>
      <c r="G129" s="177" t="s">
        <v>991</v>
      </c>
      <c r="H129" s="170">
        <v>1</v>
      </c>
      <c r="I129" s="166"/>
      <c r="J129" s="165" t="s">
        <v>992</v>
      </c>
    </row>
    <row r="130" spans="1:10" ht="165">
      <c r="A130" s="170"/>
      <c r="B130" s="166"/>
      <c r="C130" s="165"/>
      <c r="D130" s="165"/>
      <c r="E130" s="172"/>
      <c r="F130" s="165"/>
      <c r="G130" s="174" t="s">
        <v>861</v>
      </c>
      <c r="H130" s="170">
        <v>3</v>
      </c>
      <c r="I130" s="166"/>
      <c r="J130" s="165" t="s">
        <v>993</v>
      </c>
    </row>
    <row r="131" spans="1:10" ht="210">
      <c r="A131" s="166"/>
      <c r="B131" s="166"/>
      <c r="C131" s="165"/>
      <c r="D131" s="165"/>
      <c r="E131" s="172"/>
      <c r="F131" s="165"/>
      <c r="G131" s="177" t="s">
        <v>994</v>
      </c>
      <c r="H131" s="170">
        <v>3</v>
      </c>
      <c r="I131" s="166"/>
      <c r="J131" s="165" t="s">
        <v>995</v>
      </c>
    </row>
    <row r="132" spans="1:10" ht="225">
      <c r="A132" s="166"/>
      <c r="B132" s="166"/>
      <c r="C132" s="165"/>
      <c r="D132" s="165"/>
      <c r="E132" s="172"/>
      <c r="F132" s="165"/>
      <c r="G132" s="177" t="s">
        <v>996</v>
      </c>
      <c r="H132" s="170">
        <v>5</v>
      </c>
      <c r="I132" s="166"/>
      <c r="J132" s="165" t="s">
        <v>997</v>
      </c>
    </row>
    <row r="133" spans="1:10" ht="195">
      <c r="A133" s="166"/>
      <c r="B133" s="166"/>
      <c r="C133" s="165"/>
      <c r="D133" s="165"/>
      <c r="E133" s="172"/>
      <c r="F133" s="165"/>
      <c r="G133" s="174" t="s">
        <v>998</v>
      </c>
      <c r="H133" s="170">
        <v>14</v>
      </c>
      <c r="I133" s="166"/>
      <c r="J133" s="165" t="s">
        <v>999</v>
      </c>
    </row>
    <row r="134" spans="1:10" ht="150">
      <c r="A134" s="170"/>
      <c r="B134" s="166"/>
      <c r="C134" s="165"/>
      <c r="D134" s="165"/>
      <c r="E134" s="172"/>
      <c r="F134" s="165"/>
      <c r="G134" s="166"/>
      <c r="H134" s="170"/>
      <c r="I134" s="166"/>
      <c r="J134" s="165" t="s">
        <v>1000</v>
      </c>
    </row>
    <row r="135" spans="1:10" ht="150">
      <c r="A135" s="170"/>
      <c r="B135" s="166"/>
      <c r="C135" s="165"/>
      <c r="D135" s="165"/>
      <c r="E135" s="172"/>
      <c r="F135" s="165"/>
      <c r="G135" s="166"/>
      <c r="H135" s="170"/>
      <c r="I135" s="166"/>
      <c r="J135" s="165" t="s">
        <v>1001</v>
      </c>
    </row>
    <row r="136" spans="1:10" ht="165">
      <c r="A136" s="170"/>
      <c r="B136" s="166"/>
      <c r="C136" s="165"/>
      <c r="D136" s="165"/>
      <c r="E136" s="172"/>
      <c r="F136" s="165"/>
      <c r="G136" s="166"/>
      <c r="H136" s="170"/>
      <c r="I136" s="166"/>
      <c r="J136" s="165" t="s">
        <v>1002</v>
      </c>
    </row>
    <row r="137" spans="1:10" ht="195">
      <c r="A137" s="170"/>
      <c r="B137" s="166"/>
      <c r="C137" s="165"/>
      <c r="D137" s="165"/>
      <c r="E137" s="172"/>
      <c r="F137" s="165"/>
      <c r="G137" s="166"/>
      <c r="H137" s="170"/>
      <c r="I137" s="166"/>
      <c r="J137" s="165" t="s">
        <v>1003</v>
      </c>
    </row>
    <row r="138" spans="1:10" ht="105">
      <c r="A138" s="170"/>
      <c r="B138" s="166"/>
      <c r="C138" s="165"/>
      <c r="D138" s="165"/>
      <c r="E138" s="172"/>
      <c r="F138" s="165"/>
      <c r="G138" s="166"/>
      <c r="H138" s="170"/>
      <c r="I138" s="166"/>
      <c r="J138" s="166" t="s">
        <v>1004</v>
      </c>
    </row>
    <row r="139" spans="1:10" ht="225">
      <c r="A139" s="170"/>
      <c r="B139" s="166"/>
      <c r="C139" s="172"/>
      <c r="D139" s="172"/>
      <c r="E139" s="172"/>
      <c r="F139" s="165"/>
      <c r="G139" s="166"/>
      <c r="H139" s="170"/>
      <c r="I139" s="166"/>
      <c r="J139" s="165" t="s">
        <v>1005</v>
      </c>
    </row>
    <row r="140" spans="1:10" ht="165">
      <c r="A140" s="170"/>
      <c r="B140" s="166"/>
      <c r="C140" s="172"/>
      <c r="D140" s="172"/>
      <c r="E140" s="165"/>
      <c r="F140" s="172"/>
      <c r="G140" s="166"/>
      <c r="H140" s="170"/>
      <c r="I140" s="166"/>
      <c r="J140" s="165" t="s">
        <v>1006</v>
      </c>
    </row>
    <row r="141" spans="1:10" ht="90">
      <c r="A141" s="170">
        <v>32</v>
      </c>
      <c r="B141" s="166" t="s">
        <v>1007</v>
      </c>
      <c r="C141" s="165"/>
      <c r="D141" s="165"/>
      <c r="E141" s="165" t="s">
        <v>1008</v>
      </c>
      <c r="F141" s="172"/>
      <c r="G141" s="177" t="s">
        <v>989</v>
      </c>
      <c r="H141" s="170">
        <v>2</v>
      </c>
      <c r="I141" s="166" t="s">
        <v>1009</v>
      </c>
      <c r="J141" s="165" t="s">
        <v>1010</v>
      </c>
    </row>
    <row r="142" spans="1:10" ht="120">
      <c r="A142" s="170"/>
      <c r="B142" s="166"/>
      <c r="C142" s="172"/>
      <c r="D142" s="172"/>
      <c r="E142" s="165" t="s">
        <v>745</v>
      </c>
      <c r="F142" s="172"/>
      <c r="G142" s="174" t="s">
        <v>1011</v>
      </c>
      <c r="H142" s="170">
        <v>16</v>
      </c>
      <c r="I142" s="166"/>
      <c r="J142" s="165" t="s">
        <v>1012</v>
      </c>
    </row>
    <row r="143" spans="1:10" ht="90">
      <c r="A143" s="166"/>
      <c r="B143" s="166"/>
      <c r="C143" s="166"/>
      <c r="D143" s="166"/>
      <c r="E143" s="166"/>
      <c r="F143" s="166"/>
      <c r="G143" s="177" t="s">
        <v>1013</v>
      </c>
      <c r="H143" s="170">
        <v>5</v>
      </c>
      <c r="I143" s="166"/>
      <c r="J143" s="166"/>
    </row>
    <row r="144" spans="1:10" ht="225">
      <c r="A144" s="170">
        <v>33</v>
      </c>
      <c r="B144" s="166" t="s">
        <v>400</v>
      </c>
      <c r="C144" s="166" t="s">
        <v>1014</v>
      </c>
      <c r="D144" s="166" t="s">
        <v>1015</v>
      </c>
      <c r="E144" s="165" t="s">
        <v>1016</v>
      </c>
      <c r="F144" s="166" t="s">
        <v>1017</v>
      </c>
      <c r="G144" s="177" t="s">
        <v>1018</v>
      </c>
      <c r="H144" s="170">
        <v>1</v>
      </c>
      <c r="I144" s="166" t="s">
        <v>1019</v>
      </c>
      <c r="J144" s="166" t="s">
        <v>1020</v>
      </c>
    </row>
    <row r="145" spans="1:10" ht="75">
      <c r="A145" s="170"/>
      <c r="B145" s="166"/>
      <c r="C145" s="166"/>
      <c r="D145" s="166"/>
      <c r="E145" s="166" t="s">
        <v>1021</v>
      </c>
      <c r="F145" s="166" t="s">
        <v>1022</v>
      </c>
      <c r="G145" s="177" t="s">
        <v>1023</v>
      </c>
      <c r="H145" s="170">
        <v>2</v>
      </c>
      <c r="I145" s="166"/>
      <c r="J145" s="169"/>
    </row>
    <row r="146" spans="1:10" ht="120">
      <c r="A146" s="170"/>
      <c r="B146" s="166"/>
      <c r="C146" s="166"/>
      <c r="D146" s="166"/>
      <c r="E146" s="166" t="s">
        <v>1024</v>
      </c>
      <c r="F146" s="166"/>
      <c r="G146" s="174" t="s">
        <v>1025</v>
      </c>
      <c r="H146" s="170">
        <v>18</v>
      </c>
      <c r="I146" s="166"/>
      <c r="J146" s="169"/>
    </row>
    <row r="147" spans="1:10" ht="135">
      <c r="A147" s="166"/>
      <c r="B147" s="166"/>
      <c r="C147" s="166"/>
      <c r="D147" s="166"/>
      <c r="E147" s="166"/>
      <c r="F147" s="166"/>
      <c r="G147" s="174" t="s">
        <v>1026</v>
      </c>
      <c r="H147" s="170">
        <v>20</v>
      </c>
      <c r="I147" s="166"/>
      <c r="J147" s="166"/>
    </row>
    <row r="148" spans="1:10" ht="135">
      <c r="A148" s="166"/>
      <c r="B148" s="166"/>
      <c r="C148" s="166"/>
      <c r="D148" s="166"/>
      <c r="E148" s="166"/>
      <c r="F148" s="166"/>
      <c r="G148" s="177" t="s">
        <v>1027</v>
      </c>
      <c r="H148" s="170">
        <v>4</v>
      </c>
      <c r="I148" s="166"/>
      <c r="J148" s="166"/>
    </row>
    <row r="149" spans="1:10" ht="105">
      <c r="A149" s="170"/>
      <c r="B149" s="166"/>
      <c r="C149" s="166"/>
      <c r="D149" s="166"/>
      <c r="E149" s="166"/>
      <c r="F149" s="166"/>
      <c r="G149" s="177" t="s">
        <v>1028</v>
      </c>
      <c r="H149" s="170">
        <v>1</v>
      </c>
      <c r="I149" s="166"/>
      <c r="J149" s="166"/>
    </row>
    <row r="150" spans="1:10" ht="120">
      <c r="A150" s="170">
        <v>34</v>
      </c>
      <c r="B150" s="166" t="s">
        <v>402</v>
      </c>
      <c r="C150" s="166" t="s">
        <v>1029</v>
      </c>
      <c r="D150" s="166"/>
      <c r="E150" s="165" t="s">
        <v>1016</v>
      </c>
      <c r="F150" s="169"/>
      <c r="G150" s="177" t="s">
        <v>1030</v>
      </c>
      <c r="H150" s="170">
        <v>42</v>
      </c>
      <c r="I150" s="166" t="s">
        <v>1031</v>
      </c>
      <c r="J150" s="166" t="s">
        <v>1032</v>
      </c>
    </row>
    <row r="151" spans="1:10" ht="120">
      <c r="A151" s="170"/>
      <c r="B151" s="166"/>
      <c r="C151" s="166"/>
      <c r="D151" s="166"/>
      <c r="E151" s="166" t="s">
        <v>1033</v>
      </c>
      <c r="F151" s="166"/>
      <c r="G151" s="174" t="s">
        <v>1034</v>
      </c>
      <c r="H151" s="170">
        <v>1</v>
      </c>
      <c r="I151" s="166"/>
      <c r="J151" s="166" t="s">
        <v>1035</v>
      </c>
    </row>
    <row r="152" spans="1:10" ht="30">
      <c r="A152" s="170"/>
      <c r="B152" s="166"/>
      <c r="C152" s="166"/>
      <c r="D152" s="166"/>
      <c r="E152" s="166" t="s">
        <v>1036</v>
      </c>
      <c r="F152" s="166"/>
      <c r="G152" s="166"/>
      <c r="H152" s="170"/>
      <c r="I152" s="166"/>
      <c r="J152" s="166"/>
    </row>
    <row r="153" spans="1:10" ht="45">
      <c r="A153" s="170"/>
      <c r="B153" s="166"/>
      <c r="C153" s="166"/>
      <c r="D153" s="165"/>
      <c r="E153" s="166" t="s">
        <v>1037</v>
      </c>
      <c r="F153" s="166"/>
      <c r="G153" s="166"/>
      <c r="H153" s="170"/>
      <c r="I153" s="166"/>
      <c r="J153" s="166"/>
    </row>
    <row r="154" spans="1:10" ht="135">
      <c r="A154" s="170">
        <v>35</v>
      </c>
      <c r="B154" s="166" t="s">
        <v>404</v>
      </c>
      <c r="C154" s="166" t="s">
        <v>1038</v>
      </c>
      <c r="D154" s="165" t="s">
        <v>1039</v>
      </c>
      <c r="E154" s="165" t="s">
        <v>1016</v>
      </c>
      <c r="F154" s="166" t="s">
        <v>1040</v>
      </c>
      <c r="G154" s="177" t="s">
        <v>1041</v>
      </c>
      <c r="H154" s="170">
        <v>16</v>
      </c>
      <c r="I154" s="166" t="s">
        <v>1042</v>
      </c>
      <c r="J154" s="166" t="s">
        <v>1043</v>
      </c>
    </row>
    <row r="155" spans="1:10" ht="105">
      <c r="A155" s="170"/>
      <c r="B155" s="166"/>
      <c r="C155" s="165" t="s">
        <v>1044</v>
      </c>
      <c r="D155" s="165" t="s">
        <v>1045</v>
      </c>
      <c r="E155" s="166" t="s">
        <v>1046</v>
      </c>
      <c r="F155" s="165" t="s">
        <v>1047</v>
      </c>
      <c r="G155" s="174" t="s">
        <v>1048</v>
      </c>
      <c r="H155" s="170">
        <v>1</v>
      </c>
      <c r="I155" s="166"/>
      <c r="J155" s="166"/>
    </row>
    <row r="156" spans="1:10" ht="135">
      <c r="A156" s="170"/>
      <c r="B156" s="166"/>
      <c r="C156" s="166" t="s">
        <v>1049</v>
      </c>
      <c r="D156" s="165" t="s">
        <v>1050</v>
      </c>
      <c r="E156" s="165" t="s">
        <v>1051</v>
      </c>
      <c r="F156" s="166" t="s">
        <v>1052</v>
      </c>
      <c r="G156" s="174"/>
      <c r="H156" s="170"/>
      <c r="I156" s="166"/>
      <c r="J156" s="165"/>
    </row>
    <row r="157" spans="1:10" ht="135">
      <c r="A157" s="170"/>
      <c r="B157" s="166"/>
      <c r="C157" s="166" t="s">
        <v>1053</v>
      </c>
      <c r="D157" s="165" t="s">
        <v>1050</v>
      </c>
      <c r="E157" s="165" t="s">
        <v>1054</v>
      </c>
      <c r="F157" s="166" t="s">
        <v>1055</v>
      </c>
      <c r="G157" s="174"/>
      <c r="H157" s="170"/>
      <c r="I157" s="166"/>
      <c r="J157" s="165"/>
    </row>
    <row r="158" spans="1:10" ht="135">
      <c r="A158" s="170"/>
      <c r="B158" s="166"/>
      <c r="C158" s="166" t="s">
        <v>1056</v>
      </c>
      <c r="D158" s="165" t="s">
        <v>1057</v>
      </c>
      <c r="E158" s="165"/>
      <c r="F158" s="166" t="s">
        <v>1058</v>
      </c>
      <c r="G158" s="174"/>
      <c r="H158" s="170"/>
      <c r="I158" s="166"/>
      <c r="J158" s="165"/>
    </row>
    <row r="159" spans="1:10" ht="135">
      <c r="A159" s="170"/>
      <c r="B159" s="166"/>
      <c r="C159" s="166" t="s">
        <v>1059</v>
      </c>
      <c r="D159" s="165" t="s">
        <v>1060</v>
      </c>
      <c r="E159" s="165"/>
      <c r="F159" s="166" t="s">
        <v>1061</v>
      </c>
      <c r="G159" s="174"/>
      <c r="H159" s="170"/>
      <c r="I159" s="166"/>
      <c r="J159" s="165"/>
    </row>
    <row r="160" spans="1:10" ht="135">
      <c r="A160" s="170"/>
      <c r="B160" s="166"/>
      <c r="C160" s="166" t="s">
        <v>1062</v>
      </c>
      <c r="D160" s="165" t="s">
        <v>1063</v>
      </c>
      <c r="E160" s="165"/>
      <c r="F160" s="166" t="s">
        <v>1062</v>
      </c>
      <c r="G160" s="174"/>
      <c r="H160" s="170"/>
      <c r="I160" s="166"/>
      <c r="J160" s="165"/>
    </row>
    <row r="161" spans="1:10" ht="75">
      <c r="A161" s="170"/>
      <c r="B161" s="166"/>
      <c r="C161" s="166" t="s">
        <v>1064</v>
      </c>
      <c r="D161" s="165" t="s">
        <v>1065</v>
      </c>
      <c r="E161" s="165"/>
      <c r="F161" s="165" t="s">
        <v>1065</v>
      </c>
      <c r="G161" s="174"/>
      <c r="H161" s="170"/>
      <c r="I161" s="166"/>
      <c r="J161" s="165"/>
    </row>
    <row r="162" spans="1:10" ht="75">
      <c r="A162" s="170"/>
      <c r="B162" s="166"/>
      <c r="C162" s="166" t="s">
        <v>1066</v>
      </c>
      <c r="D162" s="165" t="s">
        <v>1067</v>
      </c>
      <c r="E162" s="165"/>
      <c r="F162" s="165" t="s">
        <v>1067</v>
      </c>
      <c r="G162" s="174"/>
      <c r="H162" s="170"/>
      <c r="I162" s="166"/>
      <c r="J162" s="165"/>
    </row>
    <row r="163" spans="1:10" ht="90">
      <c r="A163" s="170"/>
      <c r="B163" s="166"/>
      <c r="C163" s="172" t="s">
        <v>1068</v>
      </c>
      <c r="D163" s="165" t="s">
        <v>1069</v>
      </c>
      <c r="E163" s="165"/>
      <c r="F163" s="172" t="s">
        <v>1070</v>
      </c>
      <c r="G163" s="174"/>
      <c r="H163" s="170"/>
      <c r="I163" s="166"/>
      <c r="J163" s="165"/>
    </row>
    <row r="164" spans="1:10" ht="60">
      <c r="A164" s="170"/>
      <c r="B164" s="166"/>
      <c r="C164" s="172" t="s">
        <v>1071</v>
      </c>
      <c r="D164" s="165" t="s">
        <v>1072</v>
      </c>
      <c r="E164" s="165"/>
      <c r="F164" s="165" t="s">
        <v>1072</v>
      </c>
      <c r="G164" s="174"/>
      <c r="H164" s="170"/>
      <c r="I164" s="166"/>
      <c r="J164" s="165"/>
    </row>
    <row r="165" spans="1:10" ht="75">
      <c r="A165" s="170"/>
      <c r="B165" s="166"/>
      <c r="C165" s="172" t="s">
        <v>1073</v>
      </c>
      <c r="D165" s="165" t="s">
        <v>1074</v>
      </c>
      <c r="E165" s="165"/>
      <c r="F165" s="165" t="s">
        <v>1074</v>
      </c>
      <c r="G165" s="174"/>
      <c r="H165" s="170"/>
      <c r="I165" s="166"/>
      <c r="J165" s="165"/>
    </row>
    <row r="166" spans="1:10" ht="90">
      <c r="A166" s="170"/>
      <c r="B166" s="166"/>
      <c r="C166" s="172" t="s">
        <v>1075</v>
      </c>
      <c r="D166" s="165" t="s">
        <v>1076</v>
      </c>
      <c r="E166" s="165"/>
      <c r="F166" s="165" t="s">
        <v>1076</v>
      </c>
      <c r="G166" s="174"/>
      <c r="H166" s="170"/>
      <c r="I166" s="166"/>
      <c r="J166" s="165"/>
    </row>
    <row r="167" spans="1:10" ht="75">
      <c r="A167" s="170"/>
      <c r="B167" s="166"/>
      <c r="C167" s="172" t="s">
        <v>1077</v>
      </c>
      <c r="D167" s="165" t="s">
        <v>1078</v>
      </c>
      <c r="E167" s="165"/>
      <c r="F167" s="165" t="s">
        <v>1078</v>
      </c>
      <c r="G167" s="174"/>
      <c r="H167" s="170"/>
      <c r="I167" s="166"/>
      <c r="J167" s="165"/>
    </row>
    <row r="168" spans="1:10" ht="60">
      <c r="A168" s="170"/>
      <c r="B168" s="166"/>
      <c r="C168" s="172" t="s">
        <v>1079</v>
      </c>
      <c r="D168" s="165" t="s">
        <v>1080</v>
      </c>
      <c r="E168" s="165"/>
      <c r="F168" s="165" t="s">
        <v>1080</v>
      </c>
      <c r="G168" s="174"/>
      <c r="H168" s="170"/>
      <c r="I168" s="166"/>
      <c r="J168" s="165"/>
    </row>
    <row r="169" spans="1:10" ht="60">
      <c r="A169" s="170"/>
      <c r="B169" s="166"/>
      <c r="C169" s="172" t="s">
        <v>1081</v>
      </c>
      <c r="D169" s="165" t="s">
        <v>1082</v>
      </c>
      <c r="E169" s="165"/>
      <c r="F169" s="172" t="s">
        <v>1083</v>
      </c>
      <c r="G169" s="174"/>
      <c r="H169" s="170"/>
      <c r="I169" s="166"/>
      <c r="J169" s="165"/>
    </row>
    <row r="170" spans="1:10" ht="60">
      <c r="A170" s="170"/>
      <c r="B170" s="166"/>
      <c r="C170" s="172" t="s">
        <v>1084</v>
      </c>
      <c r="D170" s="165" t="s">
        <v>1085</v>
      </c>
      <c r="E170" s="165"/>
      <c r="F170" s="165" t="s">
        <v>1085</v>
      </c>
      <c r="G170" s="174"/>
      <c r="H170" s="170"/>
      <c r="I170" s="166"/>
      <c r="J170" s="165"/>
    </row>
    <row r="171" spans="1:10" ht="75">
      <c r="A171" s="170"/>
      <c r="B171" s="166"/>
      <c r="C171" s="172" t="s">
        <v>1086</v>
      </c>
      <c r="D171" s="165" t="s">
        <v>1087</v>
      </c>
      <c r="E171" s="165"/>
      <c r="F171" s="165" t="s">
        <v>1087</v>
      </c>
      <c r="G171" s="174"/>
      <c r="H171" s="170"/>
      <c r="I171" s="166"/>
      <c r="J171" s="165"/>
    </row>
    <row r="172" spans="1:10" ht="105">
      <c r="A172" s="170">
        <v>36</v>
      </c>
      <c r="B172" s="166" t="s">
        <v>406</v>
      </c>
      <c r="C172" s="172"/>
      <c r="D172" s="172"/>
      <c r="E172" s="165" t="s">
        <v>1016</v>
      </c>
      <c r="F172" s="172"/>
      <c r="G172" s="174" t="s">
        <v>1088</v>
      </c>
      <c r="H172" s="170">
        <v>1</v>
      </c>
      <c r="I172" s="166" t="s">
        <v>1089</v>
      </c>
      <c r="J172" s="165" t="s">
        <v>1090</v>
      </c>
    </row>
    <row r="173" spans="1:10" ht="45">
      <c r="A173" s="170"/>
      <c r="B173" s="166"/>
      <c r="C173" s="166"/>
      <c r="D173" s="166"/>
      <c r="E173" s="166"/>
      <c r="F173" s="166"/>
      <c r="G173" s="177" t="s">
        <v>1091</v>
      </c>
      <c r="H173" s="170">
        <v>8</v>
      </c>
      <c r="I173" s="166"/>
      <c r="J173" s="166" t="s">
        <v>1092</v>
      </c>
    </row>
    <row r="174" spans="1:10" ht="105">
      <c r="A174" s="170"/>
      <c r="B174" s="166"/>
      <c r="C174" s="166"/>
      <c r="D174" s="166"/>
      <c r="E174" s="166"/>
      <c r="F174" s="166"/>
      <c r="G174" s="177" t="s">
        <v>1093</v>
      </c>
      <c r="H174" s="170">
        <v>3</v>
      </c>
      <c r="I174" s="166"/>
      <c r="J174" s="166" t="s">
        <v>1094</v>
      </c>
    </row>
    <row r="175" spans="1:10" ht="105">
      <c r="A175" s="170"/>
      <c r="B175" s="166"/>
      <c r="C175" s="166"/>
      <c r="D175" s="166"/>
      <c r="E175" s="166"/>
      <c r="F175" s="166"/>
      <c r="G175" s="177" t="s">
        <v>855</v>
      </c>
      <c r="H175" s="170">
        <v>24</v>
      </c>
      <c r="I175" s="166"/>
      <c r="J175" s="166" t="s">
        <v>1095</v>
      </c>
    </row>
    <row r="176" spans="1:10" ht="105">
      <c r="A176" s="170"/>
      <c r="B176" s="166"/>
      <c r="C176" s="166"/>
      <c r="D176" s="166"/>
      <c r="E176" s="166"/>
      <c r="F176" s="166"/>
      <c r="G176" s="177" t="s">
        <v>1048</v>
      </c>
      <c r="H176" s="170">
        <v>1</v>
      </c>
      <c r="I176" s="166"/>
      <c r="J176" s="166" t="s">
        <v>1096</v>
      </c>
    </row>
    <row r="177" spans="1:10" ht="105">
      <c r="A177" s="166"/>
      <c r="B177" s="166"/>
      <c r="C177" s="166"/>
      <c r="D177" s="166"/>
      <c r="E177" s="166"/>
      <c r="F177" s="166"/>
      <c r="G177" s="174" t="s">
        <v>1097</v>
      </c>
      <c r="H177" s="170">
        <v>34</v>
      </c>
      <c r="I177" s="166"/>
      <c r="J177" s="166"/>
    </row>
    <row r="178" spans="1:10" ht="135">
      <c r="A178" s="170"/>
      <c r="B178" s="166"/>
      <c r="C178" s="166"/>
      <c r="D178" s="166"/>
      <c r="E178" s="166"/>
      <c r="F178" s="166"/>
      <c r="G178" s="177" t="s">
        <v>1098</v>
      </c>
      <c r="H178" s="170">
        <v>46</v>
      </c>
      <c r="I178" s="166"/>
      <c r="J178" s="166"/>
    </row>
    <row r="179" spans="1:10" ht="90">
      <c r="A179" s="170">
        <v>37</v>
      </c>
      <c r="B179" s="166" t="s">
        <v>676</v>
      </c>
      <c r="C179" s="172"/>
      <c r="D179" s="172"/>
      <c r="E179" s="165" t="s">
        <v>1099</v>
      </c>
      <c r="F179" s="165" t="s">
        <v>1100</v>
      </c>
      <c r="G179" s="177" t="s">
        <v>989</v>
      </c>
      <c r="H179" s="170">
        <v>2</v>
      </c>
      <c r="I179" s="166" t="s">
        <v>1101</v>
      </c>
      <c r="J179" s="165" t="s">
        <v>1102</v>
      </c>
    </row>
    <row r="180" spans="1:10" ht="135">
      <c r="A180" s="170"/>
      <c r="B180" s="166"/>
      <c r="C180" s="172"/>
      <c r="D180" s="172"/>
      <c r="E180" s="165" t="s">
        <v>1103</v>
      </c>
      <c r="F180" s="172"/>
      <c r="G180" s="177" t="s">
        <v>983</v>
      </c>
      <c r="H180" s="170">
        <v>31</v>
      </c>
      <c r="I180" s="166"/>
      <c r="J180" s="165" t="s">
        <v>1010</v>
      </c>
    </row>
    <row r="181" spans="1:10" ht="165">
      <c r="A181" s="170"/>
      <c r="B181" s="166"/>
      <c r="C181" s="172"/>
      <c r="D181" s="172"/>
      <c r="E181" s="165" t="s">
        <v>833</v>
      </c>
      <c r="F181" s="172"/>
      <c r="G181" s="177" t="s">
        <v>1961</v>
      </c>
      <c r="H181" s="170">
        <v>26</v>
      </c>
      <c r="I181" s="166"/>
      <c r="J181" s="166"/>
    </row>
    <row r="182" spans="1:10" ht="120">
      <c r="A182" s="170"/>
      <c r="B182" s="166"/>
      <c r="C182" s="166"/>
      <c r="D182" s="166"/>
      <c r="E182" s="166"/>
      <c r="F182" s="166"/>
      <c r="G182" s="177" t="s">
        <v>1104</v>
      </c>
      <c r="H182" s="170">
        <v>2</v>
      </c>
      <c r="I182" s="166"/>
      <c r="J182" s="166"/>
    </row>
    <row r="183" spans="1:10" ht="75">
      <c r="A183" s="170"/>
      <c r="B183" s="166"/>
      <c r="C183" s="166"/>
      <c r="D183" s="166"/>
      <c r="E183" s="166"/>
      <c r="F183" s="166"/>
      <c r="G183" s="177" t="s">
        <v>1105</v>
      </c>
      <c r="H183" s="170">
        <v>24</v>
      </c>
      <c r="I183" s="166"/>
      <c r="J183" s="166"/>
    </row>
    <row r="184" spans="1:10" ht="135">
      <c r="A184" s="170">
        <v>38</v>
      </c>
      <c r="B184" s="166" t="s">
        <v>1106</v>
      </c>
      <c r="C184" s="166" t="s">
        <v>1029</v>
      </c>
      <c r="D184" s="166"/>
      <c r="E184" s="166"/>
      <c r="F184" s="166"/>
      <c r="G184" s="174" t="s">
        <v>1107</v>
      </c>
      <c r="H184" s="170">
        <v>2</v>
      </c>
      <c r="I184" s="166" t="s">
        <v>1108</v>
      </c>
      <c r="J184" s="166"/>
    </row>
    <row r="185" spans="1:10" ht="120">
      <c r="A185" s="170">
        <v>39</v>
      </c>
      <c r="B185" s="166" t="s">
        <v>413</v>
      </c>
      <c r="C185" s="166" t="s">
        <v>1109</v>
      </c>
      <c r="D185" s="166" t="s">
        <v>1110</v>
      </c>
      <c r="E185" s="165" t="s">
        <v>1111</v>
      </c>
      <c r="F185" s="166" t="s">
        <v>1110</v>
      </c>
      <c r="G185" s="177" t="s">
        <v>989</v>
      </c>
      <c r="H185" s="170">
        <v>2</v>
      </c>
      <c r="I185" s="166"/>
      <c r="J185" s="165" t="s">
        <v>943</v>
      </c>
    </row>
    <row r="186" spans="1:10" ht="135">
      <c r="A186" s="170"/>
      <c r="B186" s="166"/>
      <c r="C186" s="166" t="s">
        <v>1112</v>
      </c>
      <c r="D186" s="166" t="s">
        <v>1113</v>
      </c>
      <c r="E186" s="166"/>
      <c r="F186" s="166" t="s">
        <v>1113</v>
      </c>
      <c r="G186" s="177" t="s">
        <v>1114</v>
      </c>
      <c r="H186" s="170">
        <v>14</v>
      </c>
      <c r="I186" s="166"/>
      <c r="J186" s="165" t="s">
        <v>1010</v>
      </c>
    </row>
    <row r="187" spans="1:10" ht="165">
      <c r="A187" s="170"/>
      <c r="B187" s="166"/>
      <c r="C187" s="166" t="s">
        <v>1115</v>
      </c>
      <c r="D187" s="166" t="s">
        <v>1116</v>
      </c>
      <c r="E187" s="166"/>
      <c r="F187" s="166" t="s">
        <v>1116</v>
      </c>
      <c r="G187" s="177" t="s">
        <v>1962</v>
      </c>
      <c r="H187" s="170">
        <v>5</v>
      </c>
      <c r="I187" s="166"/>
      <c r="J187" s="165" t="s">
        <v>1117</v>
      </c>
    </row>
    <row r="188" spans="1:10" ht="210">
      <c r="A188" s="170"/>
      <c r="B188" s="166"/>
      <c r="C188" s="166"/>
      <c r="D188" s="166"/>
      <c r="E188" s="166"/>
      <c r="F188" s="166" t="s">
        <v>715</v>
      </c>
      <c r="G188" s="177" t="s">
        <v>1118</v>
      </c>
      <c r="H188" s="170">
        <v>20</v>
      </c>
      <c r="I188" s="166"/>
      <c r="J188" s="165" t="s">
        <v>1119</v>
      </c>
    </row>
    <row r="189" spans="1:10" ht="150">
      <c r="A189" s="170"/>
      <c r="B189" s="166"/>
      <c r="C189" s="166"/>
      <c r="D189" s="166"/>
      <c r="E189" s="165"/>
      <c r="F189" s="166"/>
      <c r="G189" s="166"/>
      <c r="H189" s="170"/>
      <c r="I189" s="166"/>
      <c r="J189" s="165" t="s">
        <v>1120</v>
      </c>
    </row>
    <row r="190" spans="1:10" ht="135">
      <c r="A190" s="170">
        <v>40</v>
      </c>
      <c r="B190" s="166" t="s">
        <v>415</v>
      </c>
      <c r="C190" s="166" t="s">
        <v>1029</v>
      </c>
      <c r="D190" s="166" t="s">
        <v>1029</v>
      </c>
      <c r="E190" s="165" t="s">
        <v>1121</v>
      </c>
      <c r="F190" s="166"/>
      <c r="G190" s="177" t="s">
        <v>1963</v>
      </c>
      <c r="H190" s="170">
        <v>1</v>
      </c>
      <c r="I190" s="166" t="s">
        <v>1122</v>
      </c>
      <c r="J190" s="165" t="s">
        <v>1123</v>
      </c>
    </row>
    <row r="191" spans="1:10" ht="150">
      <c r="A191" s="170"/>
      <c r="B191" s="166"/>
      <c r="C191" s="166"/>
      <c r="D191" s="166"/>
      <c r="E191" s="166"/>
      <c r="F191" s="166"/>
      <c r="G191" s="177" t="s">
        <v>1124</v>
      </c>
      <c r="H191" s="170">
        <v>15</v>
      </c>
      <c r="I191" s="166"/>
      <c r="J191" s="165" t="s">
        <v>1125</v>
      </c>
    </row>
    <row r="192" spans="1:10" ht="150">
      <c r="A192" s="170"/>
      <c r="B192" s="166"/>
      <c r="C192" s="166"/>
      <c r="D192" s="166"/>
      <c r="E192" s="166"/>
      <c r="F192" s="166"/>
      <c r="G192" s="177" t="s">
        <v>1126</v>
      </c>
      <c r="H192" s="170">
        <v>15</v>
      </c>
      <c r="I192" s="166"/>
      <c r="J192" s="165" t="s">
        <v>1127</v>
      </c>
    </row>
    <row r="193" spans="1:10" ht="135">
      <c r="A193" s="170"/>
      <c r="B193" s="166"/>
      <c r="C193" s="166"/>
      <c r="D193" s="166"/>
      <c r="E193" s="166"/>
      <c r="F193" s="166"/>
      <c r="G193" s="177" t="s">
        <v>891</v>
      </c>
      <c r="H193" s="170">
        <v>5</v>
      </c>
      <c r="I193" s="166"/>
      <c r="J193" s="165" t="s">
        <v>1128</v>
      </c>
    </row>
    <row r="194" spans="1:10" ht="165">
      <c r="A194" s="166"/>
      <c r="B194" s="166"/>
      <c r="C194" s="166"/>
      <c r="D194" s="166"/>
      <c r="E194" s="166"/>
      <c r="F194" s="166"/>
      <c r="G194" s="177" t="s">
        <v>1129</v>
      </c>
      <c r="H194" s="170">
        <v>5</v>
      </c>
      <c r="I194" s="166"/>
      <c r="J194" s="165" t="s">
        <v>1130</v>
      </c>
    </row>
    <row r="195" spans="1:10" ht="105">
      <c r="A195" s="166"/>
      <c r="B195" s="166"/>
      <c r="C195" s="166"/>
      <c r="D195" s="166"/>
      <c r="E195" s="166"/>
      <c r="F195" s="166"/>
      <c r="G195" s="177" t="s">
        <v>1964</v>
      </c>
      <c r="H195" s="170">
        <v>2</v>
      </c>
      <c r="I195" s="166"/>
      <c r="J195" s="166"/>
    </row>
    <row r="196" spans="1:10" ht="165">
      <c r="A196" s="166"/>
      <c r="B196" s="166"/>
      <c r="C196" s="166"/>
      <c r="D196" s="166"/>
      <c r="E196" s="166"/>
      <c r="F196" s="166"/>
      <c r="G196" s="177" t="s">
        <v>1131</v>
      </c>
      <c r="H196" s="170">
        <v>6</v>
      </c>
      <c r="I196" s="166"/>
      <c r="J196" s="166"/>
    </row>
    <row r="197" spans="1:10" ht="105">
      <c r="A197" s="166"/>
      <c r="B197" s="166"/>
      <c r="C197" s="166"/>
      <c r="D197" s="166"/>
      <c r="E197" s="166"/>
      <c r="F197" s="166"/>
      <c r="G197" s="177" t="s">
        <v>1965</v>
      </c>
      <c r="H197" s="170">
        <v>1</v>
      </c>
      <c r="I197" s="166"/>
      <c r="J197" s="166"/>
    </row>
    <row r="198" spans="1:10" ht="105">
      <c r="A198" s="166"/>
      <c r="B198" s="166"/>
      <c r="C198" s="166"/>
      <c r="D198" s="166"/>
      <c r="E198" s="166"/>
      <c r="F198" s="166"/>
      <c r="G198" s="177" t="s">
        <v>893</v>
      </c>
      <c r="H198" s="170">
        <v>1</v>
      </c>
      <c r="I198" s="166"/>
      <c r="J198" s="166"/>
    </row>
    <row r="199" spans="1:10" ht="120">
      <c r="A199" s="166"/>
      <c r="B199" s="166"/>
      <c r="C199" s="166"/>
      <c r="D199" s="166"/>
      <c r="E199" s="166"/>
      <c r="F199" s="166"/>
      <c r="G199" s="174" t="s">
        <v>1132</v>
      </c>
      <c r="H199" s="170">
        <v>4</v>
      </c>
      <c r="I199" s="166"/>
      <c r="J199" s="166"/>
    </row>
    <row r="200" spans="1:10" ht="150">
      <c r="A200" s="170">
        <v>41</v>
      </c>
      <c r="B200" s="166" t="s">
        <v>417</v>
      </c>
      <c r="C200" s="166"/>
      <c r="D200" s="166"/>
      <c r="E200" s="165" t="s">
        <v>1133</v>
      </c>
      <c r="F200" s="166"/>
      <c r="G200" s="177" t="s">
        <v>1134</v>
      </c>
      <c r="H200" s="170">
        <v>1</v>
      </c>
      <c r="I200" s="166"/>
      <c r="J200" s="166" t="s">
        <v>1135</v>
      </c>
    </row>
    <row r="201" spans="1:10" ht="120">
      <c r="A201" s="166"/>
      <c r="B201" s="166"/>
      <c r="C201" s="166"/>
      <c r="D201" s="166"/>
      <c r="E201" s="166"/>
      <c r="F201" s="166"/>
      <c r="G201" s="177" t="s">
        <v>1136</v>
      </c>
      <c r="H201" s="170">
        <v>1</v>
      </c>
      <c r="I201" s="166"/>
      <c r="J201" s="169"/>
    </row>
    <row r="202" spans="1:10" ht="135">
      <c r="A202" s="166"/>
      <c r="B202" s="166"/>
      <c r="C202" s="166"/>
      <c r="D202" s="166"/>
      <c r="E202" s="166"/>
      <c r="F202" s="166"/>
      <c r="G202" s="177" t="s">
        <v>1137</v>
      </c>
      <c r="H202" s="170">
        <v>1</v>
      </c>
      <c r="I202" s="166"/>
      <c r="J202" s="166"/>
    </row>
    <row r="203" spans="1:10" ht="60">
      <c r="A203" s="166"/>
      <c r="B203" s="166"/>
      <c r="C203" s="166"/>
      <c r="D203" s="166"/>
      <c r="E203" s="166"/>
      <c r="F203" s="166"/>
      <c r="G203" s="177" t="s">
        <v>827</v>
      </c>
      <c r="H203" s="170">
        <v>1</v>
      </c>
      <c r="I203" s="166"/>
      <c r="J203" s="166"/>
    </row>
    <row r="204" spans="1:10" ht="165">
      <c r="A204" s="166"/>
      <c r="B204" s="166"/>
      <c r="C204" s="166"/>
      <c r="D204" s="166"/>
      <c r="E204" s="166"/>
      <c r="F204" s="166"/>
      <c r="G204" s="174" t="s">
        <v>1138</v>
      </c>
      <c r="H204" s="170">
        <v>26</v>
      </c>
      <c r="I204" s="166"/>
      <c r="J204" s="169"/>
    </row>
    <row r="205" spans="1:10" ht="105">
      <c r="A205" s="166"/>
      <c r="B205" s="166"/>
      <c r="C205" s="166"/>
      <c r="D205" s="166"/>
      <c r="E205" s="166"/>
      <c r="F205" s="166"/>
      <c r="G205" s="174" t="s">
        <v>1139</v>
      </c>
      <c r="H205" s="170">
        <v>9</v>
      </c>
      <c r="I205" s="166"/>
      <c r="J205" s="166"/>
    </row>
    <row r="206" spans="1:10" ht="180">
      <c r="A206" s="166"/>
      <c r="B206" s="166"/>
      <c r="C206" s="166"/>
      <c r="D206" s="166"/>
      <c r="E206" s="166"/>
      <c r="F206" s="166"/>
      <c r="G206" s="174" t="s">
        <v>1140</v>
      </c>
      <c r="H206" s="170">
        <v>35</v>
      </c>
      <c r="I206" s="166"/>
      <c r="J206" s="169"/>
    </row>
    <row r="207" spans="1:10" ht="105">
      <c r="A207" s="176">
        <v>42</v>
      </c>
      <c r="B207" s="181" t="s">
        <v>1966</v>
      </c>
      <c r="C207" s="172"/>
      <c r="D207" s="172"/>
      <c r="E207" s="165" t="s">
        <v>1133</v>
      </c>
      <c r="F207" s="165" t="s">
        <v>902</v>
      </c>
      <c r="G207" s="177" t="s">
        <v>1093</v>
      </c>
      <c r="H207" s="170">
        <v>3</v>
      </c>
      <c r="I207" s="166" t="s">
        <v>1141</v>
      </c>
      <c r="J207" s="166" t="s">
        <v>1032</v>
      </c>
    </row>
    <row r="208" spans="1:10" ht="150">
      <c r="A208" s="166"/>
      <c r="B208" s="166"/>
      <c r="C208" s="172"/>
      <c r="D208" s="172"/>
      <c r="E208" s="165" t="s">
        <v>1142</v>
      </c>
      <c r="F208" s="172"/>
      <c r="G208" s="177" t="s">
        <v>1143</v>
      </c>
      <c r="H208" s="170">
        <v>11</v>
      </c>
      <c r="I208" s="166"/>
      <c r="J208" s="166" t="s">
        <v>1144</v>
      </c>
    </row>
    <row r="209" spans="1:10" ht="135">
      <c r="A209" s="166"/>
      <c r="B209" s="166"/>
      <c r="C209" s="172"/>
      <c r="D209" s="172"/>
      <c r="E209" s="166" t="s">
        <v>1145</v>
      </c>
      <c r="F209" s="172"/>
      <c r="G209" s="174" t="s">
        <v>1146</v>
      </c>
      <c r="H209" s="170">
        <v>48</v>
      </c>
      <c r="I209" s="166"/>
      <c r="J209" s="166" t="s">
        <v>1147</v>
      </c>
    </row>
    <row r="210" spans="1:10" ht="105">
      <c r="A210" s="166"/>
      <c r="B210" s="166"/>
      <c r="C210" s="172"/>
      <c r="D210" s="172"/>
      <c r="E210" s="165"/>
      <c r="F210" s="172"/>
      <c r="G210" s="174" t="s">
        <v>1148</v>
      </c>
      <c r="H210" s="170">
        <v>1</v>
      </c>
      <c r="I210" s="166"/>
      <c r="J210" s="166"/>
    </row>
    <row r="211" spans="1:10" ht="150">
      <c r="A211" s="166"/>
      <c r="B211" s="166"/>
      <c r="C211" s="172"/>
      <c r="D211" s="172"/>
      <c r="E211" s="165"/>
      <c r="F211" s="172"/>
      <c r="G211" s="177" t="s">
        <v>1149</v>
      </c>
      <c r="H211" s="170">
        <v>4</v>
      </c>
      <c r="I211" s="166"/>
      <c r="J211" s="166"/>
    </row>
    <row r="212" spans="1:10" ht="105">
      <c r="A212" s="166"/>
      <c r="B212" s="166"/>
      <c r="C212" s="172"/>
      <c r="D212" s="172"/>
      <c r="E212" s="165"/>
      <c r="F212" s="172"/>
      <c r="G212" s="174" t="s">
        <v>1150</v>
      </c>
      <c r="H212" s="170">
        <v>39</v>
      </c>
      <c r="I212" s="166"/>
      <c r="J212" s="166"/>
    </row>
    <row r="213" spans="1:10" ht="135">
      <c r="A213" s="166"/>
      <c r="B213" s="166"/>
      <c r="C213" s="172"/>
      <c r="D213" s="172"/>
      <c r="E213" s="169"/>
      <c r="F213" s="172"/>
      <c r="G213" s="174" t="s">
        <v>1151</v>
      </c>
      <c r="H213" s="170">
        <v>1</v>
      </c>
      <c r="I213" s="166"/>
      <c r="J213" s="166"/>
    </row>
    <row r="214" spans="1:10" ht="180">
      <c r="A214" s="170">
        <v>43</v>
      </c>
      <c r="B214" s="166" t="s">
        <v>421</v>
      </c>
      <c r="C214" s="165"/>
      <c r="D214" s="165"/>
      <c r="E214" s="165" t="s">
        <v>1016</v>
      </c>
      <c r="F214" s="165"/>
      <c r="G214" s="174" t="s">
        <v>1152</v>
      </c>
      <c r="H214" s="170">
        <v>2</v>
      </c>
      <c r="I214" s="166" t="s">
        <v>1153</v>
      </c>
      <c r="J214" s="166" t="s">
        <v>1154</v>
      </c>
    </row>
    <row r="215" spans="1:10" ht="135">
      <c r="A215" s="170"/>
      <c r="B215" s="166"/>
      <c r="C215" s="172"/>
      <c r="D215" s="172"/>
      <c r="E215" s="165" t="s">
        <v>1142</v>
      </c>
      <c r="F215" s="172"/>
      <c r="G215" s="177" t="s">
        <v>1967</v>
      </c>
      <c r="H215" s="170">
        <v>17</v>
      </c>
      <c r="I215" s="166"/>
      <c r="J215" s="165" t="s">
        <v>1032</v>
      </c>
    </row>
    <row r="216" spans="1:10" ht="120">
      <c r="A216" s="170"/>
      <c r="B216" s="166"/>
      <c r="C216" s="172"/>
      <c r="D216" s="172"/>
      <c r="E216" s="165"/>
      <c r="F216" s="172"/>
      <c r="G216" s="177" t="s">
        <v>1155</v>
      </c>
      <c r="H216" s="170">
        <v>40</v>
      </c>
      <c r="I216" s="166"/>
      <c r="J216" s="166" t="s">
        <v>1135</v>
      </c>
    </row>
    <row r="217" spans="1:10" ht="105">
      <c r="A217" s="170"/>
      <c r="B217" s="166"/>
      <c r="C217" s="172"/>
      <c r="D217" s="172"/>
      <c r="E217" s="165"/>
      <c r="F217" s="172"/>
      <c r="G217" s="177" t="s">
        <v>1156</v>
      </c>
      <c r="H217" s="170">
        <v>1</v>
      </c>
      <c r="I217" s="166"/>
      <c r="J217" s="169"/>
    </row>
    <row r="218" spans="1:10" ht="150">
      <c r="A218" s="170"/>
      <c r="B218" s="166"/>
      <c r="C218" s="172"/>
      <c r="D218" s="172"/>
      <c r="E218" s="169"/>
      <c r="F218" s="172"/>
      <c r="G218" s="177" t="s">
        <v>1157</v>
      </c>
      <c r="H218" s="170">
        <v>9</v>
      </c>
      <c r="I218" s="166"/>
      <c r="J218" s="169"/>
    </row>
    <row r="219" spans="1:10" ht="135">
      <c r="A219" s="166"/>
      <c r="B219" s="166"/>
      <c r="C219" s="172"/>
      <c r="D219" s="172"/>
      <c r="E219" s="172"/>
      <c r="F219" s="172"/>
      <c r="G219" s="177" t="s">
        <v>1158</v>
      </c>
      <c r="H219" s="170">
        <v>44</v>
      </c>
      <c r="I219" s="166"/>
      <c r="J219" s="169"/>
    </row>
    <row r="220" spans="1:10" ht="90">
      <c r="A220" s="166"/>
      <c r="B220" s="166"/>
      <c r="C220" s="166"/>
      <c r="D220" s="166"/>
      <c r="E220" s="166"/>
      <c r="F220" s="166"/>
      <c r="G220" s="174" t="s">
        <v>1159</v>
      </c>
      <c r="H220" s="170">
        <v>6</v>
      </c>
      <c r="I220" s="166"/>
      <c r="J220" s="169"/>
    </row>
    <row r="221" spans="1:10" ht="165">
      <c r="A221" s="170">
        <v>44</v>
      </c>
      <c r="B221" s="166" t="s">
        <v>423</v>
      </c>
      <c r="C221" s="166" t="s">
        <v>1029</v>
      </c>
      <c r="D221" s="166" t="s">
        <v>1029</v>
      </c>
      <c r="E221" s="165" t="s">
        <v>1016</v>
      </c>
      <c r="F221" s="166"/>
      <c r="G221" s="177" t="s">
        <v>1160</v>
      </c>
      <c r="H221" s="170">
        <v>4</v>
      </c>
      <c r="I221" s="166" t="s">
        <v>1161</v>
      </c>
      <c r="J221" s="165" t="s">
        <v>1154</v>
      </c>
    </row>
    <row r="222" spans="1:10" ht="120">
      <c r="A222" s="166"/>
      <c r="B222" s="166"/>
      <c r="C222" s="166"/>
      <c r="D222" s="166"/>
      <c r="E222" s="166" t="s">
        <v>1162</v>
      </c>
      <c r="F222" s="166"/>
      <c r="G222" s="177" t="s">
        <v>1163</v>
      </c>
      <c r="H222" s="170">
        <v>1</v>
      </c>
      <c r="I222" s="166"/>
      <c r="J222" s="166" t="s">
        <v>1164</v>
      </c>
    </row>
    <row r="223" spans="1:10" ht="165">
      <c r="A223" s="166"/>
      <c r="B223" s="166"/>
      <c r="C223" s="166"/>
      <c r="D223" s="166"/>
      <c r="E223" s="166" t="s">
        <v>1165</v>
      </c>
      <c r="F223" s="166"/>
      <c r="G223" s="177" t="s">
        <v>1166</v>
      </c>
      <c r="H223" s="170">
        <v>1</v>
      </c>
      <c r="I223" s="166"/>
      <c r="J223" s="166" t="s">
        <v>1167</v>
      </c>
    </row>
    <row r="224" spans="1:10" ht="165">
      <c r="A224" s="166"/>
      <c r="B224" s="166"/>
      <c r="C224" s="166"/>
      <c r="D224" s="166"/>
      <c r="E224" s="166" t="s">
        <v>1168</v>
      </c>
      <c r="F224" s="166"/>
      <c r="G224" s="177" t="s">
        <v>1169</v>
      </c>
      <c r="H224" s="170">
        <v>7</v>
      </c>
      <c r="I224" s="166"/>
      <c r="J224" s="166" t="s">
        <v>1170</v>
      </c>
    </row>
    <row r="225" spans="1:10" ht="135">
      <c r="A225" s="166"/>
      <c r="B225" s="166"/>
      <c r="C225" s="166"/>
      <c r="D225" s="166"/>
      <c r="E225" s="166" t="s">
        <v>1171</v>
      </c>
      <c r="F225" s="166"/>
      <c r="G225" s="177" t="s">
        <v>1172</v>
      </c>
      <c r="H225" s="170">
        <v>18</v>
      </c>
      <c r="I225" s="166"/>
      <c r="J225" s="166" t="s">
        <v>1173</v>
      </c>
    </row>
    <row r="226" spans="1:10" ht="135">
      <c r="A226" s="166"/>
      <c r="B226" s="166"/>
      <c r="C226" s="166"/>
      <c r="D226" s="166"/>
      <c r="E226" s="166"/>
      <c r="F226" s="166"/>
      <c r="G226" s="174" t="s">
        <v>1174</v>
      </c>
      <c r="H226" s="170">
        <v>22</v>
      </c>
      <c r="I226" s="166"/>
      <c r="J226" s="169"/>
    </row>
    <row r="227" spans="1:10" ht="135">
      <c r="A227" s="166"/>
      <c r="B227" s="166"/>
      <c r="C227" s="166"/>
      <c r="D227" s="166"/>
      <c r="E227" s="166"/>
      <c r="F227" s="166"/>
      <c r="G227" s="177" t="s">
        <v>1175</v>
      </c>
      <c r="H227" s="170">
        <v>46</v>
      </c>
      <c r="I227" s="166"/>
      <c r="J227" s="166"/>
    </row>
    <row r="228" spans="1:10" ht="105">
      <c r="A228" s="166"/>
      <c r="B228" s="166"/>
      <c r="C228" s="166"/>
      <c r="D228" s="166"/>
      <c r="E228" s="166"/>
      <c r="F228" s="166"/>
      <c r="G228" s="174" t="s">
        <v>1176</v>
      </c>
      <c r="H228" s="170">
        <v>49</v>
      </c>
      <c r="I228" s="166"/>
      <c r="J228" s="166"/>
    </row>
    <row r="229" spans="1:10" ht="135">
      <c r="A229" s="166"/>
      <c r="B229" s="166"/>
      <c r="C229" s="166"/>
      <c r="D229" s="166"/>
      <c r="E229" s="166"/>
      <c r="F229" s="166"/>
      <c r="G229" s="174" t="s">
        <v>1177</v>
      </c>
      <c r="H229" s="170">
        <v>13</v>
      </c>
      <c r="I229" s="166"/>
      <c r="J229" s="166"/>
    </row>
    <row r="230" spans="1:10" ht="165">
      <c r="A230" s="170">
        <v>45</v>
      </c>
      <c r="B230" s="166" t="s">
        <v>427</v>
      </c>
      <c r="C230" s="166"/>
      <c r="D230" s="166"/>
      <c r="E230" s="165" t="s">
        <v>1016</v>
      </c>
      <c r="F230" s="166"/>
      <c r="G230" s="174" t="s">
        <v>1178</v>
      </c>
      <c r="H230" s="170">
        <v>1</v>
      </c>
      <c r="I230" s="166" t="s">
        <v>1179</v>
      </c>
      <c r="J230" s="166"/>
    </row>
    <row r="231" spans="1:10" ht="135">
      <c r="A231" s="170">
        <v>46</v>
      </c>
      <c r="B231" s="166" t="s">
        <v>429</v>
      </c>
      <c r="C231" s="165"/>
      <c r="D231" s="165"/>
      <c r="E231" s="165" t="s">
        <v>1180</v>
      </c>
      <c r="F231" s="165"/>
      <c r="G231" s="177" t="s">
        <v>1181</v>
      </c>
      <c r="H231" s="170">
        <v>2</v>
      </c>
      <c r="I231" s="166" t="s">
        <v>1182</v>
      </c>
      <c r="J231" s="165" t="s">
        <v>781</v>
      </c>
    </row>
    <row r="232" spans="1:10" ht="120">
      <c r="A232" s="170">
        <v>47</v>
      </c>
      <c r="B232" s="166" t="s">
        <v>431</v>
      </c>
      <c r="C232" s="166" t="s">
        <v>1029</v>
      </c>
      <c r="D232" s="166" t="s">
        <v>1029</v>
      </c>
      <c r="E232" s="165" t="s">
        <v>1016</v>
      </c>
      <c r="F232" s="166"/>
      <c r="G232" s="174" t="s">
        <v>1183</v>
      </c>
      <c r="H232" s="170">
        <v>2</v>
      </c>
      <c r="I232" s="166" t="s">
        <v>1184</v>
      </c>
      <c r="J232" s="166"/>
    </row>
    <row r="233" spans="1:10" ht="180">
      <c r="A233" s="170">
        <v>48</v>
      </c>
      <c r="B233" s="166" t="s">
        <v>432</v>
      </c>
      <c r="C233" s="172"/>
      <c r="D233" s="172"/>
      <c r="E233" s="165" t="s">
        <v>1185</v>
      </c>
      <c r="F233" s="166" t="s">
        <v>1186</v>
      </c>
      <c r="G233" s="177" t="s">
        <v>1152</v>
      </c>
      <c r="H233" s="170">
        <v>2</v>
      </c>
      <c r="I233" s="166" t="s">
        <v>1187</v>
      </c>
      <c r="J233" s="165" t="s">
        <v>1154</v>
      </c>
    </row>
    <row r="234" spans="1:10" ht="150">
      <c r="A234" s="170"/>
      <c r="B234" s="166"/>
      <c r="C234" s="172"/>
      <c r="D234" s="172"/>
      <c r="E234" s="166" t="s">
        <v>1188</v>
      </c>
      <c r="F234" s="166"/>
      <c r="G234" s="177" t="s">
        <v>1134</v>
      </c>
      <c r="H234" s="170">
        <v>1</v>
      </c>
      <c r="I234" s="166"/>
      <c r="J234" s="166" t="s">
        <v>1189</v>
      </c>
    </row>
    <row r="235" spans="1:10" ht="135">
      <c r="A235" s="170"/>
      <c r="B235" s="166"/>
      <c r="C235" s="172"/>
      <c r="D235" s="172"/>
      <c r="E235" s="165"/>
      <c r="F235" s="172"/>
      <c r="G235" s="177" t="s">
        <v>1190</v>
      </c>
      <c r="H235" s="170">
        <v>2</v>
      </c>
      <c r="I235" s="166"/>
      <c r="J235" s="166" t="s">
        <v>1191</v>
      </c>
    </row>
    <row r="236" spans="1:10" ht="180">
      <c r="A236" s="170"/>
      <c r="B236" s="166"/>
      <c r="C236" s="172"/>
      <c r="D236" s="172"/>
      <c r="E236" s="165"/>
      <c r="F236" s="172"/>
      <c r="G236" s="177" t="s">
        <v>1192</v>
      </c>
      <c r="H236" s="170">
        <v>2</v>
      </c>
      <c r="I236" s="166"/>
      <c r="J236" s="169"/>
    </row>
  </sheetData>
  <mergeCells count="12">
    <mergeCell ref="G3:J3"/>
    <mergeCell ref="C4:C6"/>
    <mergeCell ref="D4:D6"/>
    <mergeCell ref="E4:E6"/>
    <mergeCell ref="A3:A6"/>
    <mergeCell ref="B3:B6"/>
    <mergeCell ref="C3:F3"/>
    <mergeCell ref="F4:F6"/>
    <mergeCell ref="G4:G6"/>
    <mergeCell ref="H4:H6"/>
    <mergeCell ref="I4:I6"/>
    <mergeCell ref="J4:J6"/>
  </mergeCells>
  <hyperlinks>
    <hyperlink ref="G8" r:id="rId1" xr:uid="{7BA132F6-94BB-4B3D-A552-EC81ED672996}"/>
    <hyperlink ref="G9" r:id="rId2" xr:uid="{A24EB441-4CD6-4BCB-8ECB-5AE3E34D1F55}"/>
    <hyperlink ref="G16" r:id="rId3" xr:uid="{F3C25450-86D8-47E8-B8AD-F88B4169C2A4}"/>
    <hyperlink ref="G17" r:id="rId4" xr:uid="{9E2D3E34-9995-40D4-8769-C7C36CBAAEBF}"/>
    <hyperlink ref="G18" r:id="rId5" xr:uid="{2F2FA365-6A71-453B-B6B0-9ADE4E7A9A21}"/>
    <hyperlink ref="G21" r:id="rId6" xr:uid="{C0FA8022-69D5-41CA-9DF9-5DF992962AA3}"/>
    <hyperlink ref="G22" r:id="rId7" xr:uid="{7C68B562-F0E7-4425-90DF-D851BCF843DC}"/>
    <hyperlink ref="G23" r:id="rId8" xr:uid="{61584CE4-041C-4CD6-B441-0836C93367FE}"/>
    <hyperlink ref="G24" r:id="rId9" xr:uid="{2F712AFF-7388-497A-BAF9-7B6E2DE32CE7}"/>
    <hyperlink ref="G25" r:id="rId10" xr:uid="{E50F49B0-CA5E-4743-88BF-6B106F2BC7C0}"/>
    <hyperlink ref="G26" r:id="rId11" xr:uid="{E1F6C3E2-7868-4D5C-A329-BACFAA1C0C87}"/>
    <hyperlink ref="G27" r:id="rId12" xr:uid="{C1E1E453-241C-4EEE-9705-11EE49CEADA5}"/>
    <hyperlink ref="G28" r:id="rId13" xr:uid="{EC621DED-1E55-412A-B2B8-AC253DAF9580}"/>
    <hyperlink ref="G29" r:id="rId14" xr:uid="{01BE177B-2485-46B6-9FD3-92D1827E8765}"/>
    <hyperlink ref="G35" r:id="rId15" xr:uid="{7D3FC238-8A42-40F6-9348-5073FF431B3C}"/>
    <hyperlink ref="G36" r:id="rId16" xr:uid="{09E85EC6-D190-493C-8996-3E8B96BDF9A5}"/>
    <hyperlink ref="G37" r:id="rId17" xr:uid="{0D7FD426-E924-49EC-82FB-42EBBAE357FA}"/>
    <hyperlink ref="G38" r:id="rId18" xr:uid="{5B29B0D8-F2F8-4FCF-B13B-7E21149D53F5}"/>
    <hyperlink ref="G39" r:id="rId19" xr:uid="{71F7F742-7060-4085-A427-AEC59A4D2188}"/>
    <hyperlink ref="G40" r:id="rId20" xr:uid="{B331BF09-DAEA-4B69-86FA-38E0AFF4B7AC}"/>
    <hyperlink ref="G41" r:id="rId21" xr:uid="{0C4DFB05-D951-4BAE-B16D-7B401E976652}"/>
    <hyperlink ref="G42" r:id="rId22" xr:uid="{5871B1AA-D139-4CA5-88A7-53A259D63A9E}"/>
    <hyperlink ref="G43" r:id="rId23" xr:uid="{1E7EC5EC-2B1B-40A4-8C24-CDA2F2826F09}"/>
    <hyperlink ref="G44" r:id="rId24" xr:uid="{E141A9C2-C230-4A39-B81F-6ACA0EF59DD0}"/>
    <hyperlink ref="G45" r:id="rId25" xr:uid="{8F38F00C-48D9-4E2E-A24D-E1B6F0525A58}"/>
    <hyperlink ref="G46" r:id="rId26" xr:uid="{7E3BD1F4-9C74-4B80-9B6B-37A04718D51A}"/>
    <hyperlink ref="G47" r:id="rId27" xr:uid="{2E6B67A3-A11D-4584-9C14-9653FD561AB3}"/>
    <hyperlink ref="G48" r:id="rId28" xr:uid="{AAFB47C7-00A0-4EE1-A60B-97AD51C2CDFA}"/>
    <hyperlink ref="G49" r:id="rId29" xr:uid="{B4681F8D-0FAC-4017-B275-18194D689442}"/>
    <hyperlink ref="G51" r:id="rId30" xr:uid="{66018205-A68A-4A8A-89F6-4A85E0DF220F}"/>
    <hyperlink ref="G52" r:id="rId31" xr:uid="{2DE74830-E85A-4BB5-9D43-8B4F49B5B4A7}"/>
    <hyperlink ref="G54" r:id="rId32" xr:uid="{4DDE96DD-7EEB-48DA-8F32-1831A28A5693}"/>
    <hyperlink ref="G55" r:id="rId33" xr:uid="{0E880EFA-ED58-429E-8E2D-D4EA4F4BA2D3}"/>
    <hyperlink ref="G56" r:id="rId34" xr:uid="{A4D7D768-F110-4FD1-AF21-E074E6AFCA1E}"/>
    <hyperlink ref="G57" r:id="rId35" xr:uid="{D147D0A7-5F0D-4207-96DA-7338E0F242FF}"/>
    <hyperlink ref="G58" r:id="rId36" xr:uid="{D0F22907-B6A6-4B98-82E2-EB98EC468D30}"/>
    <hyperlink ref="G59" r:id="rId37" xr:uid="{BCCCF544-EA36-4030-9063-06A8ECFABD62}"/>
    <hyperlink ref="G60" r:id="rId38" xr:uid="{B5A588D1-1520-490C-9FA3-DE84B367C50C}"/>
    <hyperlink ref="G61" r:id="rId39" xr:uid="{0D799CD8-40F3-4574-9C7E-E48822BBF46E}"/>
    <hyperlink ref="G62" r:id="rId40" xr:uid="{49245D3F-880C-4AD8-B78B-D8CBEFBA853A}"/>
    <hyperlink ref="G64" r:id="rId41" xr:uid="{B23DB649-2D4D-4187-B8A2-3DC354185170}"/>
    <hyperlink ref="G65" r:id="rId42" xr:uid="{94EC3413-736D-42AF-BBB8-089A05A17F7D}"/>
    <hyperlink ref="G66" r:id="rId43" xr:uid="{B5AAA6D3-CF1D-4A0A-9433-FE285B090C5F}"/>
    <hyperlink ref="G67" r:id="rId44" xr:uid="{F955976B-7004-4924-A31A-7CF7A9B3A874}"/>
    <hyperlink ref="G68" r:id="rId45" xr:uid="{68A3E2EF-8EC9-40A2-8D53-5A80E1EA0F21}"/>
    <hyperlink ref="G69" r:id="rId46" xr:uid="{F13B1A11-E0F4-427A-B01A-F4BF6D47BD67}"/>
    <hyperlink ref="G70" r:id="rId47" xr:uid="{945D7F19-75D7-43F4-A9A2-11887BE8EC71}"/>
    <hyperlink ref="G71" r:id="rId48" xr:uid="{F23E78B2-B885-4F10-8DB2-C1FD2B5A137E}"/>
    <hyperlink ref="G72" r:id="rId49" xr:uid="{F5322DF5-724D-4A4E-B213-7EF04563EDE6}"/>
    <hyperlink ref="G73" r:id="rId50" xr:uid="{32E1B1EF-173C-40B4-AAFB-10C83A5E911B}"/>
    <hyperlink ref="G74" r:id="rId51" xr:uid="{A4B59B7A-4CFB-4DE5-8587-6B0EFF7BF093}"/>
    <hyperlink ref="G75" r:id="rId52" xr:uid="{36D90DE1-8144-49A4-9526-C695F49B6E60}"/>
    <hyperlink ref="G76" r:id="rId53" xr:uid="{1738071E-E979-4F84-BFFC-D70A505CED33}"/>
    <hyperlink ref="G77" r:id="rId54" xr:uid="{40AE970A-FE50-4CF3-96E3-A58BD456AAAB}"/>
    <hyperlink ref="G78" r:id="rId55" xr:uid="{F14651DD-3A77-4727-9B10-0B17A35506F4}"/>
    <hyperlink ref="G79" r:id="rId56" xr:uid="{AF487E0C-42F1-4B7D-A7A4-318BEF5F8AF3}"/>
    <hyperlink ref="G80" r:id="rId57" xr:uid="{25A614A4-2E59-4F3F-98FE-5072A9E6B708}"/>
    <hyperlink ref="G81" r:id="rId58" xr:uid="{799DBCD0-2EAB-431D-997B-DCC86EDFDA22}"/>
    <hyperlink ref="G82" r:id="rId59" xr:uid="{94545F4B-5B63-4820-A824-C82965D1E074}"/>
    <hyperlink ref="G83" r:id="rId60" xr:uid="{60286CAF-15B2-4F44-9E77-436436C85450}"/>
    <hyperlink ref="G84" r:id="rId61" xr:uid="{D5A1AEF3-BAFD-459F-858B-6365B1BA3022}"/>
    <hyperlink ref="G85" r:id="rId62" xr:uid="{67D33AAB-B79D-415F-8685-90B7AEC63C69}"/>
    <hyperlink ref="G87" r:id="rId63" xr:uid="{C7FBA475-8879-4FFE-A1AB-4B3E3BF89962}"/>
    <hyperlink ref="G88" r:id="rId64" xr:uid="{D7C9AA66-2EBB-4ADB-A446-7DC373E8A8CD}"/>
    <hyperlink ref="G89" r:id="rId65" xr:uid="{422F331D-0EC3-4C1C-8F95-AF06D59157D4}"/>
    <hyperlink ref="G90" r:id="rId66" xr:uid="{A5EEE879-AA2E-43DF-A047-C8F698259F3D}"/>
    <hyperlink ref="G91" r:id="rId67" xr:uid="{B6AE01E1-865E-4185-9C80-69671DCF8EE9}"/>
    <hyperlink ref="G92" r:id="rId68" xr:uid="{A57BB0B5-F3EA-4E57-A55E-90F079EA507F}"/>
    <hyperlink ref="G93" r:id="rId69" xr:uid="{CA64A8C7-063D-4853-BA7F-AA1D4C7E4C86}"/>
    <hyperlink ref="G94" r:id="rId70" xr:uid="{1664815E-7FAD-437B-8DA5-8F4A3890C028}"/>
    <hyperlink ref="G96" r:id="rId71" xr:uid="{3305742E-1837-4BDD-8168-00A78B8795AA}"/>
    <hyperlink ref="G99" r:id="rId72" xr:uid="{7EE01175-1E99-4F5A-9E69-5453E50072A1}"/>
    <hyperlink ref="G100" r:id="rId73" xr:uid="{9CD97165-E1FB-48BC-BF3B-5C40293ABB7E}"/>
    <hyperlink ref="G101" r:id="rId74" xr:uid="{FB7316B3-6D11-4194-BDB6-CBA9714F894D}"/>
    <hyperlink ref="G102" r:id="rId75" xr:uid="{480E1F35-D56A-486A-8B1E-B974F7809FD9}"/>
    <hyperlink ref="G103" r:id="rId76" xr:uid="{22B6B226-0826-4050-88ED-429EC7265F45}"/>
    <hyperlink ref="G104" r:id="rId77" xr:uid="{E56EFF76-6A19-464E-B0AB-E9DE70D9F03A}"/>
    <hyperlink ref="G105" r:id="rId78" xr:uid="{667CDC17-F581-44EA-A3A1-055BFEE7EB50}"/>
    <hyperlink ref="G106" r:id="rId79" xr:uid="{AD65A872-17C2-40B7-B1BE-648D7E7CE0DF}"/>
    <hyperlink ref="G107" r:id="rId80" xr:uid="{9986575A-92A8-48CF-B768-E23CA1585911}"/>
    <hyperlink ref="G108" r:id="rId81" xr:uid="{ED2E3B97-7F35-45F1-AFF8-1B3C559B7FBB}"/>
    <hyperlink ref="G109" r:id="rId82" xr:uid="{A2FCBEDC-06B6-4EB4-87A7-2E89CCE88DFF}"/>
    <hyperlink ref="B110" r:id="rId83" xr:uid="{2585E089-38EB-400B-8761-5D16FB54C337}"/>
    <hyperlink ref="G111" r:id="rId84" xr:uid="{75938E2F-E042-402B-B083-765352444BA0}"/>
    <hyperlink ref="G112" r:id="rId85" xr:uid="{372D189D-5681-4CA4-BFE0-BA5C2664C362}"/>
    <hyperlink ref="G113" r:id="rId86" xr:uid="{4BCEF494-D903-49D4-8CD4-459A1D5BB602}"/>
    <hyperlink ref="G114" r:id="rId87" xr:uid="{BF830EE8-B28D-4842-B89C-5D17C4F8FF33}"/>
    <hyperlink ref="G115" r:id="rId88" xr:uid="{702D893A-3307-4170-8805-C5F706119593}"/>
    <hyperlink ref="G116" r:id="rId89" xr:uid="{B4601D30-AFBD-4AC3-830D-14A52ACAAE9F}"/>
    <hyperlink ref="G117" r:id="rId90" xr:uid="{7752D569-ED34-454E-AFF3-1835A8BAB508}"/>
    <hyperlink ref="G118" r:id="rId91" xr:uid="{EE876102-7740-4ACC-97E7-528A1794CEDF}"/>
    <hyperlink ref="G119" r:id="rId92" xr:uid="{7A65D61D-BDAF-4E38-B7D0-60F67DAE20B5}"/>
    <hyperlink ref="G120" r:id="rId93" xr:uid="{F3600204-C3F9-4556-BD45-47A1F03C2715}"/>
    <hyperlink ref="G121" r:id="rId94" xr:uid="{A3A86ADC-23E2-4A4C-9E97-8B1107A01EF8}"/>
    <hyperlink ref="G122" r:id="rId95" xr:uid="{7FBB8BB7-2EE3-4B64-BA7E-25F9D9EC3101}"/>
    <hyperlink ref="G124" r:id="rId96" xr:uid="{46AC485D-E8C7-4508-9DE5-BBFE881B7FFC}"/>
    <hyperlink ref="G125" r:id="rId97" xr:uid="{16F4F299-E416-4431-A680-9967A51BC41C}"/>
    <hyperlink ref="G126" r:id="rId98" xr:uid="{8669F0E1-31A4-4C0F-8D29-3A19BC798ABE}"/>
    <hyperlink ref="G128" r:id="rId99" xr:uid="{A64EF860-FA76-419B-8B7A-D39A0B9465A9}"/>
    <hyperlink ref="G129" r:id="rId100" xr:uid="{41AA2B69-FF89-4356-97CE-6254CEBF126D}"/>
    <hyperlink ref="G130" r:id="rId101" xr:uid="{F508EE58-3882-4514-BF75-B4C32410A554}"/>
    <hyperlink ref="G131" r:id="rId102" xr:uid="{F67151AD-FCFD-4A20-8625-C905EB856BB6}"/>
    <hyperlink ref="G132" r:id="rId103" xr:uid="{BADBF711-58A2-49CE-AA12-9028ECA5DC17}"/>
    <hyperlink ref="G133" r:id="rId104" xr:uid="{48991086-6110-4FAA-A41B-EE857384D050}"/>
    <hyperlink ref="G141" r:id="rId105" xr:uid="{A454F271-E0E8-4CA2-923B-1A10266D18EB}"/>
    <hyperlink ref="G142" r:id="rId106" xr:uid="{82B61D9D-28AD-41F6-8F12-73C1846E6AB5}"/>
    <hyperlink ref="G143" r:id="rId107" xr:uid="{6854AC65-CB7A-433D-ABD5-2BB53B404F06}"/>
    <hyperlink ref="G144" r:id="rId108" xr:uid="{A92E1591-F26A-439F-AE3C-4B803A11D476}"/>
    <hyperlink ref="G145" r:id="rId109" xr:uid="{D63F9646-2D06-4B07-AE8E-72F99E7A39A3}"/>
    <hyperlink ref="G146" r:id="rId110" xr:uid="{74AE4A69-B064-4D33-BF14-915E027EC4B8}"/>
    <hyperlink ref="G147" r:id="rId111" xr:uid="{E8CE096A-D5A8-44E0-B607-46179FFB0128}"/>
    <hyperlink ref="G148" r:id="rId112" xr:uid="{6A985FFB-0D2B-405F-B453-ABB08E241FC6}"/>
    <hyperlink ref="G149" r:id="rId113" xr:uid="{191D66FF-D8DA-4B27-86C9-9F5888A8F39F}"/>
    <hyperlink ref="G150" r:id="rId114" xr:uid="{A40A328C-94DD-46A1-B0ED-802C7351BD9D}"/>
    <hyperlink ref="G151" r:id="rId115" xr:uid="{7D1A134D-1CDF-47E6-B083-474C9DFE35AC}"/>
    <hyperlink ref="G154" r:id="rId116" xr:uid="{66E68D39-E5E1-4531-8B04-47E5FA0B7CE7}"/>
    <hyperlink ref="G173" r:id="rId117" xr:uid="{3A0CE606-0F23-448D-82F4-76F0023E9C6B}"/>
    <hyperlink ref="G174" r:id="rId118" xr:uid="{66DC8887-F982-40DF-BD81-3B58348CD54C}"/>
    <hyperlink ref="G175" r:id="rId119" xr:uid="{1D2BE0C0-7559-4BCB-ACCB-5F88D5FBED50}"/>
    <hyperlink ref="G176" r:id="rId120" xr:uid="{BF5A3712-DCAC-4BF1-9C6F-004AC6C9F807}"/>
    <hyperlink ref="G177" r:id="rId121" xr:uid="{CEFEDC04-7E1C-4392-9010-EFB2094FC4F3}"/>
    <hyperlink ref="G178" r:id="rId122" xr:uid="{E253FF1C-71CE-4AD2-B13D-3C2A1ECD946E}"/>
    <hyperlink ref="G179" r:id="rId123" xr:uid="{19113B12-AA49-4AF5-B843-E8D12F7EC546}"/>
    <hyperlink ref="G180" r:id="rId124" xr:uid="{DE273E90-B0F3-443B-9181-9DF50AD809A3}"/>
    <hyperlink ref="G181" r:id="rId125" xr:uid="{A18E4D6B-0FCE-4342-AF32-318423076CFB}"/>
    <hyperlink ref="G182" r:id="rId126" xr:uid="{267AC30F-FE76-45C0-B32B-A483882348A3}"/>
    <hyperlink ref="G183" r:id="rId127" xr:uid="{E4AA52B9-2590-48C7-B72E-F64379EBE791}"/>
    <hyperlink ref="G184" r:id="rId128" xr:uid="{6FB78213-29C7-470B-9E38-F3FC2CE256E1}"/>
    <hyperlink ref="G185" r:id="rId129" xr:uid="{0DA5D2D3-5C57-443C-BD8B-24B04A399AFC}"/>
    <hyperlink ref="G186" r:id="rId130" xr:uid="{E9547783-668B-4789-A77A-E3CB365962F8}"/>
    <hyperlink ref="G187" r:id="rId131" xr:uid="{CCF16A23-91F7-4E50-BF61-0025C2D242B8}"/>
    <hyperlink ref="G188" r:id="rId132" xr:uid="{87C2904F-C41C-4192-93EC-3A5053371918}"/>
    <hyperlink ref="G190" r:id="rId133" xr:uid="{4B267D09-A038-4A65-A892-D1DA1FA109A4}"/>
    <hyperlink ref="G191" r:id="rId134" xr:uid="{FE97275D-BA05-4EF4-8AC4-031273F63EA4}"/>
    <hyperlink ref="G192" r:id="rId135" xr:uid="{3A91949F-82C7-4F3D-B34B-B1378267B4CE}"/>
    <hyperlink ref="G193" r:id="rId136" xr:uid="{9683CF15-7339-4E5F-B74A-FBB09A429E6A}"/>
    <hyperlink ref="G194" r:id="rId137" xr:uid="{E76A21D6-E569-4EDF-BA5C-735296F8E63D}"/>
    <hyperlink ref="G195" r:id="rId138" xr:uid="{72A48143-6F50-4029-BF15-8D5B6FDFECCA}"/>
    <hyperlink ref="G196" r:id="rId139" xr:uid="{19FF85C4-B551-4BAE-95AC-22523190BA33}"/>
    <hyperlink ref="G197" r:id="rId140" xr:uid="{544CE224-9A1D-4DF3-B8BD-1BCDD3C766FF}"/>
    <hyperlink ref="G198" r:id="rId141" xr:uid="{F8D7CBD0-7DB8-486F-BDDA-67578F8A9990}"/>
    <hyperlink ref="G199" r:id="rId142" xr:uid="{AC7F7E4C-61CD-4048-A1C2-3D5DFDBBF4BB}"/>
    <hyperlink ref="G200" r:id="rId143" xr:uid="{52DA7B2A-F98C-4F04-B5AE-BD4D57C1E5DF}"/>
    <hyperlink ref="G201" r:id="rId144" xr:uid="{6B112C97-0EA1-484F-8352-563B902BE92C}"/>
    <hyperlink ref="G202" r:id="rId145" xr:uid="{1040629D-6839-457A-AB9E-77A340B4C0E1}"/>
    <hyperlink ref="G203" r:id="rId146" xr:uid="{AEFA910B-15E0-4C04-8164-3D41A385ED8E}"/>
    <hyperlink ref="G204" r:id="rId147" xr:uid="{CC4515EF-547D-4C12-8434-C3404B04480C}"/>
    <hyperlink ref="G205" r:id="rId148" xr:uid="{91A0B599-8878-441D-86FB-35963AA4F139}"/>
    <hyperlink ref="G206" r:id="rId149" xr:uid="{EABC2F21-C8F6-4C64-A505-F119E6A71EFA}"/>
    <hyperlink ref="B207" r:id="rId150" xr:uid="{F741256A-39F2-44CB-9BB0-B00D19583209}"/>
    <hyperlink ref="G207" r:id="rId151" xr:uid="{B70B684D-0238-4A43-BEAC-308945C6291C}"/>
    <hyperlink ref="G208" r:id="rId152" xr:uid="{EE898354-EB6F-407B-A6EC-3FDCF462DFB1}"/>
    <hyperlink ref="G209" r:id="rId153" xr:uid="{84319F84-887D-4191-AA0E-E8213EE14769}"/>
    <hyperlink ref="G210" r:id="rId154" xr:uid="{660F38C0-40E2-43E8-A0DB-F899F391DCC7}"/>
    <hyperlink ref="G211" r:id="rId155" xr:uid="{3318B6D0-A7E1-449B-871D-AB7070DF574E}"/>
    <hyperlink ref="G213" r:id="rId156" xr:uid="{DFAC9AF2-1FA2-47FF-A673-4A097D1EB708}"/>
    <hyperlink ref="G214" r:id="rId157" xr:uid="{AA74FAB4-CA5B-4E91-AAE5-EA5C86DE74CA}"/>
    <hyperlink ref="G215" r:id="rId158" xr:uid="{5ED52A83-9096-4011-9D56-1CB096DF50B4}"/>
    <hyperlink ref="G216" r:id="rId159" xr:uid="{919E974A-0B6F-4005-8A6D-E2B1E94A5475}"/>
    <hyperlink ref="G217" r:id="rId160" xr:uid="{F0CB4315-3B82-4361-853B-6B4C44DF89ED}"/>
    <hyperlink ref="G218" r:id="rId161" xr:uid="{E435DCE6-9353-41BB-93DE-7D820B9A5963}"/>
    <hyperlink ref="G219" r:id="rId162" xr:uid="{3B8732FF-49A5-4C1B-A889-17D9DA97AA86}"/>
    <hyperlink ref="G220" r:id="rId163" xr:uid="{CE89CE4A-73F7-4284-9545-2017C674B2A4}"/>
    <hyperlink ref="G221" r:id="rId164" xr:uid="{3CE05683-C6D9-4D53-9436-01A79908AA1A}"/>
    <hyperlink ref="G222" r:id="rId165" xr:uid="{6ABF681E-5591-46C1-A45A-6FB09715BE50}"/>
    <hyperlink ref="G223" r:id="rId166" xr:uid="{7BDC3D76-ACF9-4660-BA99-A19C9BA77273}"/>
    <hyperlink ref="G224" r:id="rId167" xr:uid="{83FB4434-1C0E-4E6F-B679-B3BB58795297}"/>
    <hyperlink ref="G225" r:id="rId168" xr:uid="{F02D8A39-BB27-4D40-AA59-4ED32E3236E6}"/>
    <hyperlink ref="G226" r:id="rId169" xr:uid="{7B9F5174-58DD-45A4-9A37-2EFB1942D213}"/>
    <hyperlink ref="G227" r:id="rId170" xr:uid="{CC76A761-E0F8-4F67-8563-088B6D685119}"/>
    <hyperlink ref="G228" r:id="rId171" xr:uid="{AABFC39E-1790-4534-AAD0-CA625FB69B3A}"/>
    <hyperlink ref="G229" r:id="rId172" xr:uid="{A6B8473D-01B4-458F-8462-5C0E5C1472D0}"/>
    <hyperlink ref="G231" r:id="rId173" xr:uid="{4E28CFC3-E37B-477B-A150-A7A82B373D16}"/>
    <hyperlink ref="G233" r:id="rId174" xr:uid="{54C24DEB-871F-497E-B53A-3A8310D0A07D}"/>
    <hyperlink ref="G234" r:id="rId175" xr:uid="{F20EC301-69E2-43A5-9AA1-4C85C1F07086}"/>
    <hyperlink ref="G235" r:id="rId176" xr:uid="{06849632-0721-4955-9B48-F719ECBC1E57}"/>
    <hyperlink ref="G236" r:id="rId177" xr:uid="{F67475DD-82F8-4C1F-B478-6118B7AD0B05}"/>
  </hyperlinks>
  <pageMargins left="0.7" right="0.7" top="0.75" bottom="0.75" header="0" footer="0"/>
  <pageSetup orientation="landscape"/>
  <drawing r:id="rId17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EB19-29D9-B544-80F1-8E82ED002242}">
  <dimension ref="A1:E194"/>
  <sheetViews>
    <sheetView topLeftCell="A184" zoomScaleNormal="100" workbookViewId="0">
      <selection activeCell="A190" sqref="A190"/>
    </sheetView>
  </sheetViews>
  <sheetFormatPr defaultColWidth="11.125" defaultRowHeight="15.75"/>
  <cols>
    <col min="1" max="1" width="5.375" style="24" customWidth="1"/>
    <col min="2" max="2" width="34.125" style="24" customWidth="1"/>
    <col min="3" max="3" width="40.875" style="24" customWidth="1"/>
    <col min="4" max="4" width="22" style="24" customWidth="1"/>
    <col min="5" max="5" width="43.375" style="24" customWidth="1"/>
    <col min="6" max="6" width="12.125" style="24" customWidth="1"/>
    <col min="7" max="16384" width="11.125" style="24"/>
  </cols>
  <sheetData>
    <row r="1" spans="1:5">
      <c r="A1" s="40" t="s">
        <v>277</v>
      </c>
    </row>
    <row r="3" spans="1:5">
      <c r="A3" s="405" t="s">
        <v>19</v>
      </c>
      <c r="B3" s="405" t="s">
        <v>20</v>
      </c>
      <c r="C3" s="411" t="s">
        <v>34</v>
      </c>
      <c r="D3" s="412"/>
      <c r="E3" s="412"/>
    </row>
    <row r="4" spans="1:5">
      <c r="A4" s="413"/>
      <c r="B4" s="413"/>
      <c r="C4" s="403" t="s">
        <v>50</v>
      </c>
      <c r="D4" s="403" t="s">
        <v>51</v>
      </c>
      <c r="E4" s="403" t="s">
        <v>52</v>
      </c>
    </row>
    <row r="5" spans="1:5">
      <c r="A5" s="413"/>
      <c r="B5" s="413"/>
      <c r="C5" s="413"/>
      <c r="D5" s="413"/>
      <c r="E5" s="413"/>
    </row>
    <row r="6" spans="1:5">
      <c r="A6" s="414"/>
      <c r="B6" s="414"/>
      <c r="C6" s="414"/>
      <c r="D6" s="414"/>
      <c r="E6" s="414"/>
    </row>
    <row r="7" spans="1:5">
      <c r="A7" s="119">
        <v>0</v>
      </c>
      <c r="B7" s="119">
        <v>1</v>
      </c>
      <c r="C7" s="119">
        <v>23</v>
      </c>
      <c r="D7" s="119">
        <v>24</v>
      </c>
      <c r="E7" s="119">
        <v>25</v>
      </c>
    </row>
    <row r="8" spans="1:5" ht="45">
      <c r="A8" s="75">
        <v>1</v>
      </c>
      <c r="B8" s="103" t="s">
        <v>329</v>
      </c>
      <c r="C8" s="103" t="s">
        <v>1194</v>
      </c>
      <c r="D8" s="103" t="s">
        <v>1195</v>
      </c>
      <c r="E8" s="103" t="s">
        <v>1196</v>
      </c>
    </row>
    <row r="9" spans="1:5" ht="75">
      <c r="A9" s="77"/>
      <c r="B9" s="84"/>
      <c r="C9" s="84" t="s">
        <v>1197</v>
      </c>
      <c r="D9" s="84"/>
      <c r="E9" s="53" t="s">
        <v>1198</v>
      </c>
    </row>
    <row r="10" spans="1:5" ht="45">
      <c r="A10" s="77"/>
      <c r="B10" s="84"/>
      <c r="C10" s="84" t="s">
        <v>1199</v>
      </c>
      <c r="D10" s="84"/>
      <c r="E10" s="84"/>
    </row>
    <row r="11" spans="1:5" ht="45">
      <c r="A11" s="77"/>
      <c r="B11" s="84"/>
      <c r="C11" s="84" t="s">
        <v>2308</v>
      </c>
      <c r="D11" s="84"/>
      <c r="E11" s="84"/>
    </row>
    <row r="12" spans="1:5" ht="45">
      <c r="A12" s="77"/>
      <c r="B12" s="84"/>
      <c r="C12" s="84" t="s">
        <v>1200</v>
      </c>
      <c r="D12" s="84"/>
      <c r="E12" s="84"/>
    </row>
    <row r="13" spans="1:5" ht="30">
      <c r="A13" s="127">
        <v>2</v>
      </c>
      <c r="B13" s="53" t="s">
        <v>335</v>
      </c>
      <c r="C13" s="53" t="s">
        <v>1201</v>
      </c>
      <c r="D13" s="53"/>
      <c r="E13" s="53" t="s">
        <v>1202</v>
      </c>
    </row>
    <row r="14" spans="1:5" ht="45">
      <c r="A14" s="77">
        <v>3</v>
      </c>
      <c r="B14" s="84" t="s">
        <v>338</v>
      </c>
      <c r="C14" s="84" t="s">
        <v>1203</v>
      </c>
      <c r="D14" s="84"/>
      <c r="E14" s="84" t="s">
        <v>1204</v>
      </c>
    </row>
    <row r="15" spans="1:5" ht="45">
      <c r="A15" s="77">
        <v>4</v>
      </c>
      <c r="B15" s="84" t="s">
        <v>341</v>
      </c>
      <c r="C15" s="84" t="s">
        <v>1203</v>
      </c>
      <c r="D15" s="84"/>
      <c r="E15" s="84" t="s">
        <v>1205</v>
      </c>
    </row>
    <row r="16" spans="1:5" ht="60">
      <c r="A16" s="77">
        <v>5</v>
      </c>
      <c r="B16" s="84" t="s">
        <v>343</v>
      </c>
      <c r="C16" s="84" t="s">
        <v>1194</v>
      </c>
      <c r="D16" s="84" t="s">
        <v>1206</v>
      </c>
      <c r="E16" s="84" t="s">
        <v>1207</v>
      </c>
    </row>
    <row r="17" spans="1:5" ht="75">
      <c r="A17" s="77"/>
      <c r="B17" s="84"/>
      <c r="C17" s="84" t="s">
        <v>1197</v>
      </c>
      <c r="D17" s="84"/>
      <c r="E17" s="84"/>
    </row>
    <row r="18" spans="1:5" ht="45">
      <c r="A18" s="77"/>
      <c r="B18" s="84"/>
      <c r="C18" s="84" t="s">
        <v>1199</v>
      </c>
      <c r="D18" s="84"/>
      <c r="E18" s="84"/>
    </row>
    <row r="19" spans="1:5" ht="60">
      <c r="A19" s="77">
        <v>6</v>
      </c>
      <c r="B19" s="84" t="s">
        <v>345</v>
      </c>
      <c r="C19" s="84" t="s">
        <v>1208</v>
      </c>
      <c r="D19" s="84"/>
      <c r="E19" s="84" t="s">
        <v>1209</v>
      </c>
    </row>
    <row r="20" spans="1:5" ht="45">
      <c r="A20" s="77"/>
      <c r="B20" s="84"/>
      <c r="C20" s="84" t="s">
        <v>1210</v>
      </c>
      <c r="D20" s="84"/>
      <c r="E20" s="84" t="s">
        <v>1211</v>
      </c>
    </row>
    <row r="21" spans="1:5" ht="60">
      <c r="A21" s="77"/>
      <c r="B21" s="84"/>
      <c r="C21" s="84" t="s">
        <v>1212</v>
      </c>
      <c r="D21" s="84"/>
      <c r="E21" s="84" t="s">
        <v>1213</v>
      </c>
    </row>
    <row r="22" spans="1:5" ht="30">
      <c r="A22" s="77"/>
      <c r="B22" s="84"/>
      <c r="C22" s="84"/>
      <c r="D22" s="84"/>
      <c r="E22" s="84" t="s">
        <v>1214</v>
      </c>
    </row>
    <row r="23" spans="1:5" ht="30">
      <c r="A23" s="77"/>
      <c r="B23" s="84"/>
      <c r="C23" s="84"/>
      <c r="D23" s="84"/>
      <c r="E23" s="84" t="s">
        <v>1215</v>
      </c>
    </row>
    <row r="24" spans="1:5">
      <c r="A24" s="77"/>
      <c r="B24" s="84"/>
      <c r="C24" s="84"/>
      <c r="D24" s="84"/>
      <c r="E24" s="84" t="s">
        <v>1216</v>
      </c>
    </row>
    <row r="25" spans="1:5" ht="60">
      <c r="A25" s="77"/>
      <c r="B25" s="84"/>
      <c r="C25" s="84"/>
      <c r="D25" s="84"/>
      <c r="E25" s="84" t="s">
        <v>1217</v>
      </c>
    </row>
    <row r="26" spans="1:5" ht="30">
      <c r="A26" s="77">
        <v>7</v>
      </c>
      <c r="B26" s="84" t="s">
        <v>347</v>
      </c>
      <c r="C26" s="84" t="s">
        <v>1219</v>
      </c>
      <c r="D26" s="84"/>
      <c r="E26" s="84" t="s">
        <v>1220</v>
      </c>
    </row>
    <row r="27" spans="1:5" ht="45">
      <c r="A27" s="77">
        <v>8</v>
      </c>
      <c r="B27" s="84" t="s">
        <v>349</v>
      </c>
      <c r="C27" s="84" t="s">
        <v>1221</v>
      </c>
      <c r="D27" s="84"/>
      <c r="E27" s="84" t="s">
        <v>1222</v>
      </c>
    </row>
    <row r="28" spans="1:5" ht="45">
      <c r="A28" s="77"/>
      <c r="B28" s="84"/>
      <c r="C28" s="147" t="s">
        <v>1223</v>
      </c>
      <c r="D28" s="78"/>
      <c r="E28" s="84" t="s">
        <v>1224</v>
      </c>
    </row>
    <row r="29" spans="1:5" ht="45">
      <c r="A29" s="77"/>
      <c r="B29" s="84"/>
      <c r="C29" s="103" t="s">
        <v>1225</v>
      </c>
      <c r="D29" s="84"/>
      <c r="E29" s="84" t="s">
        <v>1226</v>
      </c>
    </row>
    <row r="30" spans="1:5" ht="45">
      <c r="A30" s="77"/>
      <c r="B30" s="84"/>
      <c r="C30" s="84" t="s">
        <v>1199</v>
      </c>
      <c r="D30" s="84"/>
      <c r="E30" s="84" t="s">
        <v>1227</v>
      </c>
    </row>
    <row r="31" spans="1:5" ht="45">
      <c r="A31" s="77">
        <v>9</v>
      </c>
      <c r="B31" s="84" t="s">
        <v>351</v>
      </c>
      <c r="C31" s="84" t="s">
        <v>1228</v>
      </c>
      <c r="D31" s="84" t="s">
        <v>1229</v>
      </c>
      <c r="E31" s="84" t="s">
        <v>1230</v>
      </c>
    </row>
    <row r="32" spans="1:5" ht="60">
      <c r="A32" s="77"/>
      <c r="B32" s="84"/>
      <c r="C32" s="84" t="s">
        <v>1231</v>
      </c>
      <c r="D32" s="84"/>
      <c r="E32" s="84" t="s">
        <v>1232</v>
      </c>
    </row>
    <row r="33" spans="1:5" ht="45">
      <c r="A33" s="77"/>
      <c r="B33" s="84"/>
      <c r="C33" s="84" t="s">
        <v>1233</v>
      </c>
      <c r="D33" s="84"/>
      <c r="E33" s="84" t="s">
        <v>1234</v>
      </c>
    </row>
    <row r="34" spans="1:5" ht="30">
      <c r="A34" s="77"/>
      <c r="B34" s="84"/>
      <c r="C34" s="84" t="s">
        <v>1235</v>
      </c>
      <c r="D34" s="84"/>
      <c r="E34" s="84"/>
    </row>
    <row r="35" spans="1:5" ht="30">
      <c r="A35" s="77"/>
      <c r="B35" s="84"/>
      <c r="C35" s="84" t="s">
        <v>1236</v>
      </c>
      <c r="D35" s="84"/>
      <c r="E35" s="84"/>
    </row>
    <row r="36" spans="1:5" ht="30">
      <c r="A36" s="77"/>
      <c r="B36" s="84"/>
      <c r="C36" s="84" t="s">
        <v>1237</v>
      </c>
      <c r="D36" s="84"/>
      <c r="E36" s="84"/>
    </row>
    <row r="37" spans="1:5" ht="60">
      <c r="A37" s="77"/>
      <c r="B37" s="84"/>
      <c r="C37" s="84" t="s">
        <v>1238</v>
      </c>
      <c r="D37" s="84"/>
      <c r="E37" s="84"/>
    </row>
    <row r="38" spans="1:5" ht="45">
      <c r="A38" s="77">
        <v>10</v>
      </c>
      <c r="B38" s="84" t="s">
        <v>451</v>
      </c>
      <c r="C38" s="84" t="s">
        <v>1239</v>
      </c>
      <c r="D38" s="84"/>
      <c r="E38" s="84" t="s">
        <v>1240</v>
      </c>
    </row>
    <row r="39" spans="1:5" ht="60">
      <c r="A39" s="77">
        <v>11</v>
      </c>
      <c r="B39" s="84" t="s">
        <v>355</v>
      </c>
      <c r="C39" s="84" t="s">
        <v>1218</v>
      </c>
      <c r="D39" s="84"/>
      <c r="E39" s="84" t="s">
        <v>1241</v>
      </c>
    </row>
    <row r="40" spans="1:5" ht="45">
      <c r="A40" s="77"/>
      <c r="B40" s="84"/>
      <c r="C40" s="84" t="s">
        <v>1242</v>
      </c>
      <c r="D40" s="84"/>
      <c r="E40" s="84"/>
    </row>
    <row r="41" spans="1:5" ht="45">
      <c r="A41" s="77"/>
      <c r="B41" s="84"/>
      <c r="C41" s="84" t="s">
        <v>1210</v>
      </c>
      <c r="D41" s="84"/>
      <c r="E41" s="84"/>
    </row>
    <row r="42" spans="1:5" ht="45">
      <c r="A42" s="77"/>
      <c r="B42" s="84"/>
      <c r="C42" s="84" t="s">
        <v>1239</v>
      </c>
      <c r="D42" s="84"/>
      <c r="E42" s="84"/>
    </row>
    <row r="43" spans="1:5" ht="45">
      <c r="A43" s="77">
        <v>12</v>
      </c>
      <c r="B43" s="84" t="s">
        <v>562</v>
      </c>
      <c r="C43" s="84" t="s">
        <v>1242</v>
      </c>
      <c r="D43" s="84"/>
      <c r="E43" s="84" t="s">
        <v>1243</v>
      </c>
    </row>
    <row r="44" spans="1:5" ht="45">
      <c r="A44" s="77"/>
      <c r="B44" s="84"/>
      <c r="C44" s="84" t="s">
        <v>1244</v>
      </c>
      <c r="D44" s="84"/>
      <c r="E44" s="84" t="s">
        <v>1245</v>
      </c>
    </row>
    <row r="45" spans="1:5" ht="45">
      <c r="A45" s="77"/>
      <c r="B45" s="84"/>
      <c r="C45" s="84"/>
      <c r="D45" s="84"/>
      <c r="E45" s="53" t="s">
        <v>1198</v>
      </c>
    </row>
    <row r="46" spans="1:5" ht="45">
      <c r="A46" s="77">
        <v>13</v>
      </c>
      <c r="B46" s="84" t="s">
        <v>568</v>
      </c>
      <c r="C46" s="84" t="s">
        <v>1246</v>
      </c>
      <c r="D46" s="84"/>
      <c r="E46" s="84" t="s">
        <v>1247</v>
      </c>
    </row>
    <row r="47" spans="1:5" ht="30">
      <c r="A47" s="77"/>
      <c r="B47" s="84"/>
      <c r="C47" s="84" t="s">
        <v>1248</v>
      </c>
      <c r="D47" s="84"/>
      <c r="E47" s="84"/>
    </row>
    <row r="48" spans="1:5" ht="45">
      <c r="A48" s="77"/>
      <c r="B48" s="84"/>
      <c r="C48" s="84" t="s">
        <v>1249</v>
      </c>
      <c r="D48" s="84"/>
      <c r="E48" s="84"/>
    </row>
    <row r="49" spans="1:5" ht="30">
      <c r="A49" s="77"/>
      <c r="B49" s="84"/>
      <c r="C49" s="84" t="s">
        <v>1250</v>
      </c>
      <c r="D49" s="84"/>
      <c r="E49" s="84"/>
    </row>
    <row r="50" spans="1:5" ht="45">
      <c r="A50" s="127">
        <v>14</v>
      </c>
      <c r="B50" s="53" t="s">
        <v>361</v>
      </c>
      <c r="C50" s="53" t="s">
        <v>1250</v>
      </c>
      <c r="D50" s="53"/>
      <c r="E50" s="53" t="s">
        <v>1251</v>
      </c>
    </row>
    <row r="51" spans="1:5" ht="45">
      <c r="A51" s="77">
        <v>15</v>
      </c>
      <c r="B51" s="84" t="s">
        <v>363</v>
      </c>
      <c r="C51" s="84" t="s">
        <v>1252</v>
      </c>
      <c r="D51" s="84"/>
      <c r="E51" s="84" t="s">
        <v>1253</v>
      </c>
    </row>
    <row r="52" spans="1:5" ht="60">
      <c r="A52" s="77"/>
      <c r="B52" s="84"/>
      <c r="C52" s="84"/>
      <c r="D52" s="84"/>
      <c r="E52" s="84" t="s">
        <v>1254</v>
      </c>
    </row>
    <row r="53" spans="1:5" ht="45">
      <c r="A53" s="77">
        <v>16</v>
      </c>
      <c r="B53" s="84" t="s">
        <v>365</v>
      </c>
      <c r="C53" s="84" t="s">
        <v>1242</v>
      </c>
      <c r="D53" s="84" t="s">
        <v>1229</v>
      </c>
      <c r="E53" s="84" t="s">
        <v>1255</v>
      </c>
    </row>
    <row r="54" spans="1:5" ht="45">
      <c r="A54" s="77"/>
      <c r="B54" s="84"/>
      <c r="C54" s="84" t="s">
        <v>1256</v>
      </c>
      <c r="D54" s="84" t="s">
        <v>1257</v>
      </c>
      <c r="E54" s="84" t="s">
        <v>1202</v>
      </c>
    </row>
    <row r="55" spans="1:5" ht="60">
      <c r="A55" s="77"/>
      <c r="B55" s="84"/>
      <c r="C55" s="84" t="s">
        <v>1258</v>
      </c>
      <c r="D55" s="84"/>
      <c r="E55" s="84"/>
    </row>
    <row r="56" spans="1:5" ht="30">
      <c r="A56" s="77"/>
      <c r="B56" s="84"/>
      <c r="C56" s="84" t="s">
        <v>1259</v>
      </c>
      <c r="D56" s="84"/>
      <c r="E56" s="84"/>
    </row>
    <row r="57" spans="1:5" ht="60">
      <c r="A57" s="77"/>
      <c r="B57" s="84"/>
      <c r="C57" s="84" t="s">
        <v>1260</v>
      </c>
      <c r="D57" s="84"/>
      <c r="E57" s="84"/>
    </row>
    <row r="58" spans="1:5" ht="45">
      <c r="A58" s="77"/>
      <c r="B58" s="84"/>
      <c r="C58" s="84" t="s">
        <v>1203</v>
      </c>
      <c r="D58" s="84"/>
      <c r="E58" s="84"/>
    </row>
    <row r="59" spans="1:5" ht="30">
      <c r="A59" s="77">
        <v>17</v>
      </c>
      <c r="B59" s="84" t="s">
        <v>367</v>
      </c>
      <c r="C59" s="84" t="s">
        <v>1261</v>
      </c>
      <c r="D59" s="84"/>
      <c r="E59" s="84" t="s">
        <v>1262</v>
      </c>
    </row>
    <row r="60" spans="1:5" ht="30">
      <c r="A60" s="77"/>
      <c r="B60" s="84"/>
      <c r="C60" s="84" t="s">
        <v>1263</v>
      </c>
      <c r="D60" s="84"/>
      <c r="E60" s="84"/>
    </row>
    <row r="61" spans="1:5" ht="45">
      <c r="A61" s="77"/>
      <c r="B61" s="84"/>
      <c r="C61" s="84" t="s">
        <v>1264</v>
      </c>
      <c r="D61" s="84"/>
      <c r="E61" s="84"/>
    </row>
    <row r="62" spans="1:5" ht="45">
      <c r="A62" s="77">
        <v>18</v>
      </c>
      <c r="B62" s="84" t="s">
        <v>369</v>
      </c>
      <c r="C62" s="84" t="s">
        <v>1265</v>
      </c>
      <c r="D62" s="84" t="s">
        <v>1266</v>
      </c>
      <c r="E62" s="84" t="s">
        <v>1267</v>
      </c>
    </row>
    <row r="63" spans="1:5" ht="60">
      <c r="A63" s="77"/>
      <c r="B63" s="84"/>
      <c r="C63" s="84" t="s">
        <v>1268</v>
      </c>
      <c r="D63" s="84"/>
      <c r="E63" s="84" t="s">
        <v>1269</v>
      </c>
    </row>
    <row r="64" spans="1:5" ht="45">
      <c r="A64" s="77"/>
      <c r="B64" s="84"/>
      <c r="C64" s="84" t="s">
        <v>1228</v>
      </c>
      <c r="D64" s="84"/>
      <c r="E64" s="84" t="s">
        <v>1243</v>
      </c>
    </row>
    <row r="65" spans="1:5" ht="60">
      <c r="A65" s="77"/>
      <c r="B65" s="84"/>
      <c r="C65" s="84" t="s">
        <v>1269</v>
      </c>
      <c r="D65" s="84"/>
      <c r="E65" s="84"/>
    </row>
    <row r="66" spans="1:5" ht="30">
      <c r="A66" s="77"/>
      <c r="B66" s="84"/>
      <c r="C66" s="84" t="s">
        <v>1270</v>
      </c>
      <c r="D66" s="84"/>
      <c r="E66" s="84"/>
    </row>
    <row r="67" spans="1:5" ht="45">
      <c r="A67" s="77"/>
      <c r="B67" s="84"/>
      <c r="C67" s="84" t="s">
        <v>1244</v>
      </c>
      <c r="D67" s="84"/>
      <c r="E67" s="84"/>
    </row>
    <row r="68" spans="1:5" ht="60">
      <c r="A68" s="77"/>
      <c r="B68" s="84"/>
      <c r="C68" s="84" t="s">
        <v>2309</v>
      </c>
      <c r="D68" s="84"/>
      <c r="E68" s="84"/>
    </row>
    <row r="69" spans="1:5" ht="45">
      <c r="A69" s="77"/>
      <c r="B69" s="84"/>
      <c r="C69" s="84" t="s">
        <v>1271</v>
      </c>
      <c r="D69" s="84"/>
      <c r="E69" s="84"/>
    </row>
    <row r="70" spans="1:5" ht="45">
      <c r="A70" s="77"/>
      <c r="B70" s="84"/>
      <c r="C70" s="84" t="s">
        <v>1272</v>
      </c>
      <c r="D70" s="84"/>
      <c r="E70" s="84"/>
    </row>
    <row r="71" spans="1:5" ht="45">
      <c r="A71" s="77">
        <v>19</v>
      </c>
      <c r="B71" s="84" t="s">
        <v>371</v>
      </c>
      <c r="C71" s="84" t="s">
        <v>1273</v>
      </c>
      <c r="D71" s="84"/>
      <c r="E71" s="84" t="s">
        <v>1274</v>
      </c>
    </row>
    <row r="72" spans="1:5" ht="45">
      <c r="A72" s="77"/>
      <c r="B72" s="84"/>
      <c r="C72" s="84" t="s">
        <v>1275</v>
      </c>
      <c r="D72" s="84"/>
      <c r="E72" s="84"/>
    </row>
    <row r="73" spans="1:5" ht="45">
      <c r="A73" s="77"/>
      <c r="B73" s="84"/>
      <c r="C73" s="84" t="s">
        <v>1276</v>
      </c>
      <c r="D73" s="84"/>
      <c r="E73" s="84"/>
    </row>
    <row r="74" spans="1:5" ht="45">
      <c r="A74" s="77">
        <v>20</v>
      </c>
      <c r="B74" s="84" t="s">
        <v>373</v>
      </c>
      <c r="C74" s="84" t="s">
        <v>1210</v>
      </c>
      <c r="D74" s="84"/>
      <c r="E74" s="84" t="s">
        <v>1277</v>
      </c>
    </row>
    <row r="75" spans="1:5" ht="45">
      <c r="A75" s="77"/>
      <c r="B75" s="84"/>
      <c r="C75" s="84"/>
      <c r="D75" s="84"/>
      <c r="E75" s="84" t="s">
        <v>1278</v>
      </c>
    </row>
    <row r="76" spans="1:5" ht="30">
      <c r="A76" s="77"/>
      <c r="B76" s="84"/>
      <c r="C76" s="84"/>
      <c r="D76" s="84"/>
      <c r="E76" s="84" t="s">
        <v>1279</v>
      </c>
    </row>
    <row r="77" spans="1:5" ht="45">
      <c r="A77" s="77">
        <v>21</v>
      </c>
      <c r="B77" s="84" t="s">
        <v>375</v>
      </c>
      <c r="C77" s="84" t="s">
        <v>1280</v>
      </c>
      <c r="D77" s="84"/>
      <c r="E77" s="84" t="s">
        <v>1281</v>
      </c>
    </row>
    <row r="78" spans="1:5" ht="45">
      <c r="A78" s="77"/>
      <c r="B78" s="84"/>
      <c r="C78" s="84" t="s">
        <v>1264</v>
      </c>
      <c r="D78" s="84"/>
      <c r="E78" s="84" t="s">
        <v>1282</v>
      </c>
    </row>
    <row r="79" spans="1:5" ht="30">
      <c r="A79" s="77"/>
      <c r="B79" s="84"/>
      <c r="C79" s="84" t="s">
        <v>1263</v>
      </c>
      <c r="D79" s="84"/>
      <c r="E79" s="84"/>
    </row>
    <row r="80" spans="1:5" ht="45">
      <c r="A80" s="77">
        <v>22</v>
      </c>
      <c r="B80" s="84" t="s">
        <v>377</v>
      </c>
      <c r="C80" s="84" t="s">
        <v>1283</v>
      </c>
      <c r="D80" s="84"/>
      <c r="E80" s="84" t="s">
        <v>1284</v>
      </c>
    </row>
    <row r="81" spans="1:5" ht="45">
      <c r="A81" s="77"/>
      <c r="B81" s="84"/>
      <c r="C81" s="84" t="s">
        <v>1285</v>
      </c>
      <c r="D81" s="84"/>
      <c r="E81" s="84" t="s">
        <v>1286</v>
      </c>
    </row>
    <row r="82" spans="1:5" ht="30">
      <c r="A82" s="77"/>
      <c r="B82" s="84"/>
      <c r="C82" s="84" t="s">
        <v>1287</v>
      </c>
      <c r="D82" s="84"/>
      <c r="E82" s="84"/>
    </row>
    <row r="83" spans="1:5" ht="45">
      <c r="A83" s="77"/>
      <c r="B83" s="84"/>
      <c r="C83" s="84" t="s">
        <v>1288</v>
      </c>
      <c r="D83" s="84"/>
      <c r="E83" s="84"/>
    </row>
    <row r="84" spans="1:5" ht="30">
      <c r="A84" s="77"/>
      <c r="B84" s="84"/>
      <c r="C84" s="84" t="s">
        <v>1289</v>
      </c>
      <c r="D84" s="84"/>
      <c r="E84" s="84"/>
    </row>
    <row r="85" spans="1:5" ht="45">
      <c r="A85" s="77"/>
      <c r="B85" s="84"/>
      <c r="C85" s="84" t="s">
        <v>1290</v>
      </c>
      <c r="D85" s="84"/>
      <c r="E85" s="84"/>
    </row>
    <row r="86" spans="1:5" ht="45">
      <c r="A86" s="77">
        <v>23</v>
      </c>
      <c r="B86" s="84" t="s">
        <v>379</v>
      </c>
      <c r="C86" s="84" t="s">
        <v>1291</v>
      </c>
      <c r="D86" s="84" t="s">
        <v>1292</v>
      </c>
      <c r="E86" s="84" t="s">
        <v>1293</v>
      </c>
    </row>
    <row r="87" spans="1:5" ht="75">
      <c r="A87" s="77"/>
      <c r="B87" s="84"/>
      <c r="C87" s="84" t="s">
        <v>1294</v>
      </c>
      <c r="D87" s="84" t="s">
        <v>1295</v>
      </c>
      <c r="E87" s="84"/>
    </row>
    <row r="88" spans="1:5" ht="45">
      <c r="A88" s="77"/>
      <c r="B88" s="84"/>
      <c r="C88" s="84" t="s">
        <v>1252</v>
      </c>
      <c r="D88" s="84"/>
      <c r="E88" s="84"/>
    </row>
    <row r="89" spans="1:5" ht="45">
      <c r="A89" s="77">
        <v>24</v>
      </c>
      <c r="B89" s="84" t="s">
        <v>381</v>
      </c>
      <c r="C89" s="84" t="s">
        <v>1296</v>
      </c>
      <c r="D89" s="84"/>
      <c r="E89" s="84" t="s">
        <v>1274</v>
      </c>
    </row>
    <row r="90" spans="1:5" ht="30">
      <c r="A90" s="77">
        <v>25</v>
      </c>
      <c r="B90" s="84" t="s">
        <v>383</v>
      </c>
      <c r="C90" s="84" t="s">
        <v>1194</v>
      </c>
      <c r="D90" s="84"/>
      <c r="E90" s="84" t="s">
        <v>1297</v>
      </c>
    </row>
    <row r="91" spans="1:5" ht="45">
      <c r="A91" s="77"/>
      <c r="B91" s="84"/>
      <c r="C91" s="84" t="s">
        <v>1252</v>
      </c>
      <c r="D91" s="84"/>
      <c r="E91" s="84"/>
    </row>
    <row r="92" spans="1:5" ht="45">
      <c r="A92" s="77">
        <v>26</v>
      </c>
      <c r="B92" s="84" t="s">
        <v>385</v>
      </c>
      <c r="C92" s="84" t="s">
        <v>1298</v>
      </c>
      <c r="D92" s="84"/>
      <c r="E92" s="84" t="s">
        <v>1299</v>
      </c>
    </row>
    <row r="93" spans="1:5" ht="45">
      <c r="A93" s="77">
        <v>27</v>
      </c>
      <c r="B93" s="84" t="s">
        <v>388</v>
      </c>
      <c r="C93" s="84" t="s">
        <v>1298</v>
      </c>
      <c r="D93" s="84"/>
      <c r="E93" s="84" t="s">
        <v>1300</v>
      </c>
    </row>
    <row r="94" spans="1:5" ht="45">
      <c r="A94" s="77">
        <v>28</v>
      </c>
      <c r="B94" s="84" t="s">
        <v>390</v>
      </c>
      <c r="C94" s="84" t="s">
        <v>1261</v>
      </c>
      <c r="D94" s="84"/>
      <c r="E94" s="84" t="s">
        <v>1301</v>
      </c>
    </row>
    <row r="95" spans="1:5" ht="60">
      <c r="A95" s="77"/>
      <c r="B95" s="84"/>
      <c r="C95" s="84" t="s">
        <v>1302</v>
      </c>
      <c r="D95" s="84"/>
      <c r="E95" s="84" t="s">
        <v>1303</v>
      </c>
    </row>
    <row r="96" spans="1:5" ht="60">
      <c r="A96" s="77">
        <v>29</v>
      </c>
      <c r="B96" s="84" t="s">
        <v>392</v>
      </c>
      <c r="C96" s="84" t="s">
        <v>1218</v>
      </c>
      <c r="D96" s="84"/>
      <c r="E96" s="84" t="s">
        <v>1241</v>
      </c>
    </row>
    <row r="97" spans="1:5" ht="45">
      <c r="A97" s="77"/>
      <c r="B97" s="84"/>
      <c r="C97" s="84" t="s">
        <v>1304</v>
      </c>
      <c r="D97" s="84"/>
      <c r="E97" s="84"/>
    </row>
    <row r="98" spans="1:5" ht="45">
      <c r="A98" s="77"/>
      <c r="B98" s="84"/>
      <c r="C98" s="84" t="s">
        <v>1305</v>
      </c>
      <c r="D98" s="84"/>
      <c r="E98" s="84"/>
    </row>
    <row r="99" spans="1:5" ht="60">
      <c r="A99" s="77"/>
      <c r="B99" s="84"/>
      <c r="C99" s="84" t="s">
        <v>1306</v>
      </c>
      <c r="D99" s="84"/>
      <c r="E99" s="84"/>
    </row>
    <row r="100" spans="1:5" ht="45">
      <c r="A100" s="77">
        <v>30</v>
      </c>
      <c r="B100" s="84" t="s">
        <v>974</v>
      </c>
      <c r="C100" s="84" t="s">
        <v>1307</v>
      </c>
      <c r="D100" s="84"/>
      <c r="E100" s="84" t="s">
        <v>1308</v>
      </c>
    </row>
    <row r="101" spans="1:5" ht="45">
      <c r="A101" s="77"/>
      <c r="B101" s="84"/>
      <c r="C101" s="84" t="s">
        <v>1309</v>
      </c>
      <c r="D101" s="84"/>
      <c r="E101" s="84" t="s">
        <v>1310</v>
      </c>
    </row>
    <row r="102" spans="1:5" ht="45">
      <c r="A102" s="77"/>
      <c r="B102" s="84"/>
      <c r="C102" s="84" t="s">
        <v>1273</v>
      </c>
      <c r="D102" s="84"/>
      <c r="E102" s="84" t="s">
        <v>1311</v>
      </c>
    </row>
    <row r="103" spans="1:5" ht="45">
      <c r="A103" s="77"/>
      <c r="B103" s="84"/>
      <c r="C103" s="84" t="s">
        <v>1276</v>
      </c>
      <c r="D103" s="84"/>
      <c r="E103" s="84"/>
    </row>
    <row r="104" spans="1:5" ht="45">
      <c r="A104" s="77">
        <v>31</v>
      </c>
      <c r="B104" s="84" t="s">
        <v>396</v>
      </c>
      <c r="C104" s="84" t="s">
        <v>1312</v>
      </c>
      <c r="D104" s="84" t="s">
        <v>1313</v>
      </c>
      <c r="E104" s="84" t="s">
        <v>1314</v>
      </c>
    </row>
    <row r="105" spans="1:5" ht="45">
      <c r="A105" s="77"/>
      <c r="B105" s="84"/>
      <c r="C105" s="84" t="s">
        <v>1246</v>
      </c>
      <c r="D105" s="84"/>
      <c r="E105" s="84" t="s">
        <v>1315</v>
      </c>
    </row>
    <row r="106" spans="1:5" ht="45">
      <c r="A106" s="77"/>
      <c r="B106" s="84"/>
      <c r="C106" s="84" t="s">
        <v>1316</v>
      </c>
      <c r="D106" s="84"/>
      <c r="E106" s="84" t="s">
        <v>1317</v>
      </c>
    </row>
    <row r="107" spans="1:5" ht="45">
      <c r="A107" s="77"/>
      <c r="B107" s="84"/>
      <c r="C107" s="84" t="s">
        <v>1244</v>
      </c>
      <c r="D107" s="84"/>
      <c r="E107" s="84"/>
    </row>
    <row r="108" spans="1:5" ht="60">
      <c r="A108" s="77"/>
      <c r="B108" s="84"/>
      <c r="C108" s="84" t="s">
        <v>1318</v>
      </c>
      <c r="D108" s="84"/>
      <c r="E108" s="84"/>
    </row>
    <row r="109" spans="1:5" ht="60">
      <c r="A109" s="77"/>
      <c r="B109" s="84"/>
      <c r="C109" s="84" t="s">
        <v>1302</v>
      </c>
      <c r="D109" s="84"/>
      <c r="E109" s="84"/>
    </row>
    <row r="110" spans="1:5" ht="30">
      <c r="A110" s="77"/>
      <c r="B110" s="84"/>
      <c r="C110" s="84" t="s">
        <v>1319</v>
      </c>
      <c r="D110" s="84"/>
      <c r="E110" s="84"/>
    </row>
    <row r="111" spans="1:5" ht="45">
      <c r="A111" s="77"/>
      <c r="B111" s="84"/>
      <c r="C111" s="84" t="s">
        <v>1320</v>
      </c>
      <c r="D111" s="84"/>
      <c r="E111" s="84"/>
    </row>
    <row r="112" spans="1:5" ht="45">
      <c r="A112" s="77">
        <v>32</v>
      </c>
      <c r="B112" s="84" t="s">
        <v>1007</v>
      </c>
      <c r="C112" s="84" t="s">
        <v>1321</v>
      </c>
      <c r="D112" s="84" t="s">
        <v>1195</v>
      </c>
      <c r="E112" s="84" t="s">
        <v>1322</v>
      </c>
    </row>
    <row r="113" spans="1:5" ht="45">
      <c r="A113" s="77"/>
      <c r="B113" s="84"/>
      <c r="C113" s="84" t="s">
        <v>1323</v>
      </c>
      <c r="D113" s="84"/>
      <c r="E113" s="84" t="s">
        <v>1324</v>
      </c>
    </row>
    <row r="114" spans="1:5" ht="45">
      <c r="A114" s="77"/>
      <c r="B114" s="84"/>
      <c r="C114" s="84" t="s">
        <v>1325</v>
      </c>
      <c r="D114" s="84"/>
      <c r="E114" s="84"/>
    </row>
    <row r="115" spans="1:5" ht="45">
      <c r="A115" s="77">
        <v>33</v>
      </c>
      <c r="B115" s="84" t="s">
        <v>400</v>
      </c>
      <c r="C115" s="84" t="s">
        <v>1326</v>
      </c>
      <c r="D115" s="84" t="s">
        <v>1327</v>
      </c>
      <c r="E115" s="84" t="s">
        <v>1328</v>
      </c>
    </row>
    <row r="116" spans="1:5" ht="45">
      <c r="A116" s="77"/>
      <c r="B116" s="84"/>
      <c r="C116" s="84" t="s">
        <v>1329</v>
      </c>
      <c r="D116" s="84"/>
      <c r="E116" s="84" t="s">
        <v>1330</v>
      </c>
    </row>
    <row r="117" spans="1:5" ht="45">
      <c r="A117" s="77"/>
      <c r="B117" s="84"/>
      <c r="C117" s="84" t="s">
        <v>1200</v>
      </c>
      <c r="D117" s="84"/>
      <c r="E117" s="84" t="s">
        <v>1331</v>
      </c>
    </row>
    <row r="118" spans="1:5" ht="45">
      <c r="A118" s="77"/>
      <c r="B118" s="84"/>
      <c r="C118" s="84" t="s">
        <v>2308</v>
      </c>
      <c r="D118" s="84"/>
      <c r="E118" s="84"/>
    </row>
    <row r="119" spans="1:5" ht="45">
      <c r="A119" s="77">
        <v>34</v>
      </c>
      <c r="B119" s="84" t="s">
        <v>402</v>
      </c>
      <c r="C119" s="84" t="s">
        <v>1332</v>
      </c>
      <c r="D119" s="84" t="s">
        <v>1333</v>
      </c>
      <c r="E119" s="84" t="s">
        <v>1334</v>
      </c>
    </row>
    <row r="120" spans="1:5" ht="75">
      <c r="A120" s="77"/>
      <c r="B120" s="84"/>
      <c r="C120" s="84" t="s">
        <v>1335</v>
      </c>
      <c r="D120" s="84" t="s">
        <v>1336</v>
      </c>
      <c r="E120" s="84" t="s">
        <v>1337</v>
      </c>
    </row>
    <row r="121" spans="1:5" ht="45">
      <c r="A121" s="77"/>
      <c r="B121" s="84"/>
      <c r="C121" s="84" t="s">
        <v>1200</v>
      </c>
      <c r="D121" s="84" t="s">
        <v>1338</v>
      </c>
      <c r="E121" s="84" t="s">
        <v>1339</v>
      </c>
    </row>
    <row r="122" spans="1:5" ht="30">
      <c r="A122" s="77"/>
      <c r="B122" s="84"/>
      <c r="C122" s="84"/>
      <c r="D122" s="84" t="s">
        <v>1340</v>
      </c>
      <c r="E122" s="84"/>
    </row>
    <row r="123" spans="1:5" ht="30">
      <c r="A123" s="77"/>
      <c r="B123" s="84"/>
      <c r="C123" s="84"/>
      <c r="D123" s="84" t="s">
        <v>1341</v>
      </c>
      <c r="E123" s="84"/>
    </row>
    <row r="124" spans="1:5" ht="75">
      <c r="A124" s="77">
        <v>35</v>
      </c>
      <c r="B124" s="84" t="s">
        <v>404</v>
      </c>
      <c r="C124" s="84" t="s">
        <v>1342</v>
      </c>
      <c r="D124" s="84" t="s">
        <v>1343</v>
      </c>
      <c r="E124" s="84" t="s">
        <v>1314</v>
      </c>
    </row>
    <row r="125" spans="1:5" ht="45">
      <c r="A125" s="77"/>
      <c r="B125" s="84"/>
      <c r="C125" s="84" t="s">
        <v>1344</v>
      </c>
      <c r="D125" s="84"/>
      <c r="E125" s="84" t="s">
        <v>1345</v>
      </c>
    </row>
    <row r="126" spans="1:5" ht="60">
      <c r="A126" s="77"/>
      <c r="B126" s="84"/>
      <c r="C126" s="84"/>
      <c r="D126" s="84"/>
      <c r="E126" s="53" t="s">
        <v>1346</v>
      </c>
    </row>
    <row r="127" spans="1:5" ht="60">
      <c r="A127" s="77"/>
      <c r="B127" s="84"/>
      <c r="C127" s="84"/>
      <c r="D127" s="84"/>
      <c r="E127" s="53" t="s">
        <v>1347</v>
      </c>
    </row>
    <row r="128" spans="1:5" ht="60">
      <c r="A128" s="77"/>
      <c r="B128" s="84"/>
      <c r="C128" s="84"/>
      <c r="D128" s="84"/>
      <c r="E128" s="53" t="s">
        <v>1348</v>
      </c>
    </row>
    <row r="129" spans="1:5" ht="60">
      <c r="A129" s="77"/>
      <c r="B129" s="84"/>
      <c r="C129" s="84"/>
      <c r="D129" s="84"/>
      <c r="E129" s="53" t="s">
        <v>1349</v>
      </c>
    </row>
    <row r="130" spans="1:5" ht="45">
      <c r="A130" s="77"/>
      <c r="B130" s="84"/>
      <c r="C130" s="84"/>
      <c r="D130" s="84"/>
      <c r="E130" s="53" t="s">
        <v>1350</v>
      </c>
    </row>
    <row r="131" spans="1:5" ht="60">
      <c r="A131" s="77"/>
      <c r="B131" s="84"/>
      <c r="C131" s="84"/>
      <c r="D131" s="84"/>
      <c r="E131" s="53" t="s">
        <v>1351</v>
      </c>
    </row>
    <row r="132" spans="1:5" ht="30">
      <c r="A132" s="77"/>
      <c r="B132" s="84"/>
      <c r="C132" s="84"/>
      <c r="D132" s="84"/>
      <c r="E132" s="53" t="s">
        <v>1352</v>
      </c>
    </row>
    <row r="133" spans="1:5" ht="30">
      <c r="A133" s="77"/>
      <c r="B133" s="84"/>
      <c r="C133" s="84"/>
      <c r="D133" s="84"/>
      <c r="E133" s="53" t="s">
        <v>1353</v>
      </c>
    </row>
    <row r="134" spans="1:5" ht="30">
      <c r="A134" s="77"/>
      <c r="B134" s="84"/>
      <c r="C134" s="84"/>
      <c r="D134" s="84"/>
      <c r="E134" s="53" t="s">
        <v>1354</v>
      </c>
    </row>
    <row r="135" spans="1:5" ht="45">
      <c r="A135" s="77">
        <v>36</v>
      </c>
      <c r="B135" s="84" t="s">
        <v>406</v>
      </c>
      <c r="C135" s="84" t="s">
        <v>1355</v>
      </c>
      <c r="D135" s="84"/>
      <c r="E135" s="53" t="s">
        <v>1356</v>
      </c>
    </row>
    <row r="136" spans="1:5" ht="45">
      <c r="A136" s="77"/>
      <c r="B136" s="84"/>
      <c r="C136" s="84" t="s">
        <v>1357</v>
      </c>
      <c r="D136" s="84"/>
      <c r="E136" s="84" t="s">
        <v>1358</v>
      </c>
    </row>
    <row r="137" spans="1:5" ht="45">
      <c r="A137" s="77"/>
      <c r="B137" s="84"/>
      <c r="C137" s="84" t="s">
        <v>1359</v>
      </c>
      <c r="D137" s="84"/>
      <c r="E137" s="84"/>
    </row>
    <row r="138" spans="1:5" ht="45">
      <c r="A138" s="77"/>
      <c r="B138" s="84"/>
      <c r="C138" s="84" t="s">
        <v>1360</v>
      </c>
      <c r="D138" s="84"/>
      <c r="E138" s="84"/>
    </row>
    <row r="139" spans="1:5" ht="60">
      <c r="A139" s="77"/>
      <c r="B139" s="84"/>
      <c r="C139" s="84" t="s">
        <v>1361</v>
      </c>
      <c r="D139" s="84"/>
      <c r="E139" s="84"/>
    </row>
    <row r="140" spans="1:5" ht="45">
      <c r="A140" s="77"/>
      <c r="B140" s="84"/>
      <c r="C140" s="84" t="s">
        <v>1362</v>
      </c>
      <c r="D140" s="84"/>
      <c r="E140" s="84"/>
    </row>
    <row r="141" spans="1:5" ht="45">
      <c r="A141" s="77">
        <v>37</v>
      </c>
      <c r="B141" s="84" t="s">
        <v>676</v>
      </c>
      <c r="C141" s="84" t="s">
        <v>1228</v>
      </c>
      <c r="D141" s="84" t="s">
        <v>1363</v>
      </c>
      <c r="E141" s="84" t="s">
        <v>1364</v>
      </c>
    </row>
    <row r="142" spans="1:5" ht="30">
      <c r="A142" s="77"/>
      <c r="B142" s="84"/>
      <c r="C142" s="84" t="s">
        <v>1259</v>
      </c>
      <c r="D142" s="84"/>
      <c r="E142" s="84" t="s">
        <v>1365</v>
      </c>
    </row>
    <row r="143" spans="1:5" ht="60">
      <c r="A143" s="77"/>
      <c r="B143" s="84"/>
      <c r="C143" s="84" t="s">
        <v>1260</v>
      </c>
      <c r="D143" s="84"/>
      <c r="E143" s="84" t="s">
        <v>1217</v>
      </c>
    </row>
    <row r="144" spans="1:5" ht="30">
      <c r="A144" s="77"/>
      <c r="B144" s="84"/>
      <c r="C144" s="84" t="s">
        <v>1236</v>
      </c>
      <c r="D144" s="84"/>
      <c r="E144" s="84"/>
    </row>
    <row r="145" spans="1:5" ht="45">
      <c r="A145" s="77"/>
      <c r="B145" s="84"/>
      <c r="C145" s="84" t="s">
        <v>1290</v>
      </c>
      <c r="D145" s="84"/>
      <c r="E145" s="84"/>
    </row>
    <row r="146" spans="1:5" ht="60">
      <c r="A146" s="77"/>
      <c r="B146" s="84"/>
      <c r="C146" s="84" t="s">
        <v>1366</v>
      </c>
      <c r="D146" s="84"/>
      <c r="E146" s="84"/>
    </row>
    <row r="147" spans="1:5" ht="45">
      <c r="A147" s="77">
        <v>38</v>
      </c>
      <c r="B147" s="84" t="s">
        <v>410</v>
      </c>
      <c r="C147" s="84" t="s">
        <v>1367</v>
      </c>
      <c r="D147" s="84"/>
      <c r="E147" s="84" t="s">
        <v>1205</v>
      </c>
    </row>
    <row r="148" spans="1:5" ht="45">
      <c r="A148" s="77"/>
      <c r="B148" s="84"/>
      <c r="C148" s="84" t="s">
        <v>1368</v>
      </c>
      <c r="D148" s="84"/>
      <c r="E148" s="84"/>
    </row>
    <row r="149" spans="1:5" ht="30">
      <c r="A149" s="77">
        <v>39</v>
      </c>
      <c r="B149" s="84" t="s">
        <v>413</v>
      </c>
      <c r="C149" s="84" t="s">
        <v>1369</v>
      </c>
      <c r="D149" s="84" t="s">
        <v>1370</v>
      </c>
      <c r="E149" s="84" t="s">
        <v>1371</v>
      </c>
    </row>
    <row r="150" spans="1:5" ht="45">
      <c r="A150" s="77"/>
      <c r="B150" s="84"/>
      <c r="C150" s="84" t="s">
        <v>1372</v>
      </c>
      <c r="D150" s="84"/>
      <c r="E150" s="84" t="s">
        <v>1373</v>
      </c>
    </row>
    <row r="151" spans="1:5" ht="60">
      <c r="A151" s="77"/>
      <c r="B151" s="84"/>
      <c r="C151" s="84" t="s">
        <v>1374</v>
      </c>
      <c r="D151" s="84"/>
      <c r="E151" s="84" t="s">
        <v>1217</v>
      </c>
    </row>
    <row r="152" spans="1:5" ht="45">
      <c r="A152" s="77"/>
      <c r="B152" s="84"/>
      <c r="C152" s="84" t="s">
        <v>1375</v>
      </c>
      <c r="D152" s="84"/>
      <c r="E152" s="84"/>
    </row>
    <row r="153" spans="1:5" ht="30">
      <c r="A153" s="77"/>
      <c r="B153" s="84"/>
      <c r="C153" s="84" t="s">
        <v>2310</v>
      </c>
      <c r="D153" s="84"/>
      <c r="E153" s="84"/>
    </row>
    <row r="154" spans="1:5" ht="30">
      <c r="A154" s="77"/>
      <c r="B154" s="84"/>
      <c r="C154" s="84" t="s">
        <v>1376</v>
      </c>
      <c r="D154" s="84"/>
      <c r="E154" s="84"/>
    </row>
    <row r="155" spans="1:5" ht="60">
      <c r="A155" s="77"/>
      <c r="B155" s="84"/>
      <c r="C155" s="84" t="s">
        <v>1377</v>
      </c>
      <c r="D155" s="84"/>
      <c r="E155" s="84"/>
    </row>
    <row r="156" spans="1:5" ht="45">
      <c r="A156" s="77">
        <v>40</v>
      </c>
      <c r="B156" s="84" t="s">
        <v>415</v>
      </c>
      <c r="C156" s="84" t="s">
        <v>1265</v>
      </c>
      <c r="D156" s="84"/>
      <c r="E156" s="84" t="s">
        <v>1378</v>
      </c>
    </row>
    <row r="157" spans="1:5" ht="45">
      <c r="A157" s="77"/>
      <c r="B157" s="84"/>
      <c r="C157" s="84" t="s">
        <v>1379</v>
      </c>
      <c r="D157" s="84"/>
      <c r="E157" s="84" t="s">
        <v>1380</v>
      </c>
    </row>
    <row r="158" spans="1:5" ht="60">
      <c r="A158" s="77"/>
      <c r="B158" s="84"/>
      <c r="C158" s="84" t="s">
        <v>1381</v>
      </c>
      <c r="D158" s="84"/>
      <c r="E158" s="84" t="s">
        <v>1217</v>
      </c>
    </row>
    <row r="159" spans="1:5" ht="30">
      <c r="A159" s="77"/>
      <c r="B159" s="84"/>
      <c r="C159" s="84" t="s">
        <v>1221</v>
      </c>
      <c r="D159" s="84"/>
      <c r="E159" s="84"/>
    </row>
    <row r="160" spans="1:5" ht="45">
      <c r="A160" s="77"/>
      <c r="B160" s="84"/>
      <c r="C160" s="84" t="s">
        <v>2311</v>
      </c>
      <c r="D160" s="84"/>
      <c r="E160" s="84"/>
    </row>
    <row r="161" spans="1:5" ht="60">
      <c r="A161" s="77"/>
      <c r="B161" s="84"/>
      <c r="C161" s="84" t="s">
        <v>1260</v>
      </c>
      <c r="D161" s="84"/>
      <c r="E161" s="84"/>
    </row>
    <row r="162" spans="1:5" ht="30">
      <c r="A162" s="77"/>
      <c r="B162" s="84"/>
      <c r="C162" s="84" t="s">
        <v>1237</v>
      </c>
      <c r="D162" s="84"/>
      <c r="E162" s="84"/>
    </row>
    <row r="163" spans="1:5" ht="30">
      <c r="A163" s="77"/>
      <c r="B163" s="84"/>
      <c r="C163" s="84" t="s">
        <v>1236</v>
      </c>
      <c r="D163" s="84"/>
      <c r="E163" s="84"/>
    </row>
    <row r="164" spans="1:5" ht="60">
      <c r="A164" s="77"/>
      <c r="B164" s="84"/>
      <c r="C164" s="84" t="s">
        <v>1377</v>
      </c>
      <c r="D164" s="84"/>
      <c r="E164" s="84"/>
    </row>
    <row r="165" spans="1:5" ht="45">
      <c r="A165" s="77">
        <v>41</v>
      </c>
      <c r="B165" s="84" t="s">
        <v>417</v>
      </c>
      <c r="C165" s="84" t="s">
        <v>1309</v>
      </c>
      <c r="D165" s="84" t="s">
        <v>1382</v>
      </c>
      <c r="E165" s="84" t="s">
        <v>1243</v>
      </c>
    </row>
    <row r="166" spans="1:5" ht="45">
      <c r="A166" s="77"/>
      <c r="B166" s="84"/>
      <c r="C166" s="84" t="s">
        <v>1231</v>
      </c>
      <c r="D166" s="84"/>
      <c r="E166" s="84" t="s">
        <v>1356</v>
      </c>
    </row>
    <row r="167" spans="1:5" ht="45">
      <c r="A167" s="77"/>
      <c r="B167" s="84"/>
      <c r="C167" s="84" t="s">
        <v>1342</v>
      </c>
      <c r="D167" s="84"/>
      <c r="E167" s="84"/>
    </row>
    <row r="168" spans="1:5" ht="60">
      <c r="A168" s="77">
        <v>42</v>
      </c>
      <c r="B168" s="84" t="s">
        <v>419</v>
      </c>
      <c r="C168" s="84" t="s">
        <v>1307</v>
      </c>
      <c r="D168" s="84"/>
      <c r="E168" s="53" t="s">
        <v>1269</v>
      </c>
    </row>
    <row r="169" spans="1:5" ht="45">
      <c r="A169" s="77"/>
      <c r="B169" s="84"/>
      <c r="C169" s="84" t="s">
        <v>1271</v>
      </c>
      <c r="D169" s="84"/>
      <c r="E169" s="53" t="s">
        <v>1328</v>
      </c>
    </row>
    <row r="170" spans="1:5" ht="45">
      <c r="A170" s="77"/>
      <c r="B170" s="84"/>
      <c r="C170" s="84" t="s">
        <v>1326</v>
      </c>
      <c r="D170" s="84"/>
      <c r="E170" s="53" t="s">
        <v>1383</v>
      </c>
    </row>
    <row r="171" spans="1:5" ht="60">
      <c r="A171" s="77"/>
      <c r="B171" s="84"/>
      <c r="C171" s="84" t="s">
        <v>1335</v>
      </c>
      <c r="D171" s="84"/>
      <c r="E171" s="53" t="s">
        <v>1384</v>
      </c>
    </row>
    <row r="172" spans="1:5" ht="75">
      <c r="A172" s="77"/>
      <c r="B172" s="84"/>
      <c r="C172" s="84" t="s">
        <v>1263</v>
      </c>
      <c r="D172" s="84"/>
      <c r="E172" s="53" t="s">
        <v>1385</v>
      </c>
    </row>
    <row r="173" spans="1:5" ht="90">
      <c r="A173" s="77">
        <v>43</v>
      </c>
      <c r="B173" s="84" t="s">
        <v>421</v>
      </c>
      <c r="C173" s="84" t="s">
        <v>1360</v>
      </c>
      <c r="D173" s="84" t="s">
        <v>1386</v>
      </c>
      <c r="E173" s="53" t="s">
        <v>1387</v>
      </c>
    </row>
    <row r="174" spans="1:5" ht="75">
      <c r="A174" s="77"/>
      <c r="B174" s="84"/>
      <c r="C174" s="84" t="s">
        <v>1388</v>
      </c>
      <c r="D174" s="84" t="s">
        <v>1389</v>
      </c>
      <c r="E174" s="84" t="s">
        <v>1390</v>
      </c>
    </row>
    <row r="175" spans="1:5" ht="60">
      <c r="A175" s="77"/>
      <c r="B175" s="84"/>
      <c r="C175" s="84" t="s">
        <v>2309</v>
      </c>
      <c r="D175" s="84"/>
      <c r="E175" s="84" t="s">
        <v>2312</v>
      </c>
    </row>
    <row r="176" spans="1:5" ht="45">
      <c r="A176" s="77"/>
      <c r="B176" s="84"/>
      <c r="C176" s="84" t="s">
        <v>1391</v>
      </c>
      <c r="D176" s="84"/>
      <c r="E176" s="84"/>
    </row>
    <row r="177" spans="1:5" ht="60">
      <c r="A177" s="77"/>
      <c r="B177" s="84"/>
      <c r="C177" s="84" t="s">
        <v>1392</v>
      </c>
      <c r="D177" s="84"/>
      <c r="E177" s="84"/>
    </row>
    <row r="178" spans="1:5" ht="45">
      <c r="A178" s="77"/>
      <c r="B178" s="84"/>
      <c r="C178" s="84" t="s">
        <v>1393</v>
      </c>
      <c r="D178" s="84"/>
      <c r="E178" s="84"/>
    </row>
    <row r="179" spans="1:5" ht="45">
      <c r="A179" s="77">
        <v>44</v>
      </c>
      <c r="B179" s="84" t="s">
        <v>423</v>
      </c>
      <c r="C179" s="84" t="s">
        <v>1394</v>
      </c>
      <c r="D179" s="84"/>
      <c r="E179" s="84" t="s">
        <v>1395</v>
      </c>
    </row>
    <row r="180" spans="1:5" ht="45">
      <c r="A180" s="77"/>
      <c r="B180" s="84"/>
      <c r="C180" s="84" t="s">
        <v>1396</v>
      </c>
      <c r="D180" s="84"/>
      <c r="E180" s="84" t="s">
        <v>1397</v>
      </c>
    </row>
    <row r="181" spans="1:5" ht="45">
      <c r="A181" s="77"/>
      <c r="B181" s="84"/>
      <c r="C181" s="84" t="s">
        <v>1200</v>
      </c>
      <c r="D181" s="84"/>
      <c r="E181" s="84"/>
    </row>
    <row r="182" spans="1:5" ht="45">
      <c r="A182" s="77"/>
      <c r="B182" s="84"/>
      <c r="C182" s="84" t="s">
        <v>1290</v>
      </c>
      <c r="D182" s="84"/>
      <c r="E182" s="84"/>
    </row>
    <row r="183" spans="1:5" ht="60">
      <c r="A183" s="127">
        <v>45</v>
      </c>
      <c r="B183" s="53" t="s">
        <v>427</v>
      </c>
      <c r="C183" s="53" t="s">
        <v>1393</v>
      </c>
      <c r="D183" s="53"/>
      <c r="E183" s="53" t="s">
        <v>1398</v>
      </c>
    </row>
    <row r="184" spans="1:5" ht="45">
      <c r="A184" s="127">
        <v>46</v>
      </c>
      <c r="B184" s="53" t="s">
        <v>429</v>
      </c>
      <c r="C184" s="53" t="s">
        <v>1399</v>
      </c>
      <c r="D184" s="53"/>
      <c r="E184" s="53" t="s">
        <v>1400</v>
      </c>
    </row>
    <row r="185" spans="1:5" ht="45">
      <c r="A185" s="127">
        <v>47</v>
      </c>
      <c r="B185" s="53" t="s">
        <v>431</v>
      </c>
      <c r="C185" s="53" t="s">
        <v>1368</v>
      </c>
      <c r="D185" s="53"/>
      <c r="E185" s="53" t="s">
        <v>1401</v>
      </c>
    </row>
    <row r="186" spans="1:5" ht="45">
      <c r="A186" s="428">
        <v>48</v>
      </c>
      <c r="B186" s="431" t="s">
        <v>432</v>
      </c>
      <c r="C186" s="84" t="s">
        <v>1396</v>
      </c>
      <c r="D186" s="84"/>
      <c r="E186" s="84" t="s">
        <v>1402</v>
      </c>
    </row>
    <row r="187" spans="1:5" ht="45">
      <c r="A187" s="429"/>
      <c r="B187" s="432"/>
      <c r="C187" s="84" t="s">
        <v>1357</v>
      </c>
      <c r="D187" s="84"/>
      <c r="E187" s="84" t="s">
        <v>1403</v>
      </c>
    </row>
    <row r="188" spans="1:5" ht="45">
      <c r="A188" s="429"/>
      <c r="B188" s="432"/>
      <c r="C188" s="84" t="s">
        <v>1200</v>
      </c>
      <c r="D188" s="84"/>
      <c r="E188" s="84"/>
    </row>
    <row r="189" spans="1:5" ht="45">
      <c r="A189" s="430"/>
      <c r="B189" s="433"/>
      <c r="C189" s="84" t="s">
        <v>1393</v>
      </c>
      <c r="D189" s="84"/>
      <c r="E189" s="84"/>
    </row>
    <row r="190" spans="1:5">
      <c r="A190" s="55"/>
    </row>
    <row r="191" spans="1:5">
      <c r="A191" s="55"/>
    </row>
    <row r="192" spans="1:5">
      <c r="A192" s="55"/>
    </row>
    <row r="193" spans="1:1">
      <c r="A193" s="55"/>
    </row>
    <row r="194" spans="1:1">
      <c r="A194" s="55"/>
    </row>
  </sheetData>
  <mergeCells count="8">
    <mergeCell ref="A186:A189"/>
    <mergeCell ref="B186:B189"/>
    <mergeCell ref="D4:D6"/>
    <mergeCell ref="E4:E6"/>
    <mergeCell ref="C4:C6"/>
    <mergeCell ref="A3:A6"/>
    <mergeCell ref="B3:B6"/>
    <mergeCell ref="C3:E3"/>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8"/>
  <sheetViews>
    <sheetView topLeftCell="A46" zoomScale="115" zoomScaleNormal="115" workbookViewId="0">
      <selection activeCell="J56" sqref="J56"/>
    </sheetView>
  </sheetViews>
  <sheetFormatPr defaultColWidth="11.125" defaultRowHeight="15.75"/>
  <cols>
    <col min="1" max="1" width="5.375" style="50" customWidth="1"/>
    <col min="2" max="2" width="41.25" style="50" customWidth="1"/>
    <col min="3" max="3" width="11.375" style="50" customWidth="1"/>
    <col min="4" max="4" width="12" style="50" customWidth="1"/>
    <col min="5" max="5" width="11.5" style="50" customWidth="1"/>
    <col min="6" max="6" width="9.5" style="50" customWidth="1"/>
    <col min="7" max="7" width="10.375" style="50" customWidth="1"/>
    <col min="8" max="8" width="17.25" style="50" customWidth="1"/>
    <col min="9" max="9" width="9.75" style="50" customWidth="1"/>
    <col min="10" max="10" width="12.625" style="50" customWidth="1"/>
    <col min="11" max="11" width="12.125" style="50" customWidth="1"/>
    <col min="12" max="26" width="11" style="50" customWidth="1"/>
    <col min="27" max="16384" width="11.125" style="50"/>
  </cols>
  <sheetData>
    <row r="1" spans="1:10">
      <c r="A1" s="40" t="s">
        <v>263</v>
      </c>
    </row>
    <row r="3" spans="1:10">
      <c r="A3" s="405" t="s">
        <v>19</v>
      </c>
      <c r="B3" s="405" t="s">
        <v>20</v>
      </c>
      <c r="C3" s="441" t="s">
        <v>267</v>
      </c>
      <c r="D3" s="416"/>
      <c r="E3" s="416"/>
      <c r="F3" s="416"/>
      <c r="G3" s="416"/>
      <c r="H3" s="417"/>
      <c r="I3" s="405" t="s">
        <v>56</v>
      </c>
      <c r="J3" s="405" t="s">
        <v>57</v>
      </c>
    </row>
    <row r="4" spans="1:10">
      <c r="A4" s="413"/>
      <c r="B4" s="413"/>
      <c r="C4" s="441" t="s">
        <v>58</v>
      </c>
      <c r="D4" s="416"/>
      <c r="E4" s="417"/>
      <c r="F4" s="405" t="s">
        <v>33</v>
      </c>
      <c r="G4" s="405" t="s">
        <v>59</v>
      </c>
      <c r="H4" s="405" t="s">
        <v>60</v>
      </c>
      <c r="I4" s="413"/>
      <c r="J4" s="413"/>
    </row>
    <row r="5" spans="1:10" ht="30">
      <c r="A5" s="414"/>
      <c r="B5" s="414"/>
      <c r="C5" s="61" t="s">
        <v>61</v>
      </c>
      <c r="D5" s="61" t="s">
        <v>62</v>
      </c>
      <c r="E5" s="61" t="s">
        <v>63</v>
      </c>
      <c r="F5" s="414"/>
      <c r="G5" s="414"/>
      <c r="H5" s="414"/>
      <c r="I5" s="414"/>
      <c r="J5" s="414"/>
    </row>
    <row r="6" spans="1:10">
      <c r="A6" s="119">
        <v>0</v>
      </c>
      <c r="B6" s="119">
        <v>1</v>
      </c>
      <c r="C6" s="119">
        <v>2</v>
      </c>
      <c r="D6" s="119">
        <v>3</v>
      </c>
      <c r="E6" s="119">
        <v>4</v>
      </c>
      <c r="F6" s="119">
        <v>5</v>
      </c>
      <c r="G6" s="119">
        <v>6</v>
      </c>
      <c r="H6" s="119">
        <v>7</v>
      </c>
      <c r="I6" s="119">
        <v>8</v>
      </c>
      <c r="J6" s="119">
        <v>9</v>
      </c>
    </row>
    <row r="7" spans="1:10">
      <c r="A7" s="175">
        <v>1</v>
      </c>
      <c r="B7" s="182" t="s">
        <v>329</v>
      </c>
      <c r="C7" s="183">
        <v>23</v>
      </c>
      <c r="D7" s="183">
        <v>0</v>
      </c>
      <c r="E7" s="183">
        <v>0</v>
      </c>
      <c r="F7" s="183">
        <v>2.5</v>
      </c>
      <c r="G7" s="183">
        <v>1.25</v>
      </c>
      <c r="H7" s="183">
        <v>3.75</v>
      </c>
      <c r="I7" s="183">
        <f t="shared" ref="I7:I53" si="0">SUM(C7:H7)</f>
        <v>30.5</v>
      </c>
      <c r="J7" s="184">
        <f>I7/2</f>
        <v>15.25</v>
      </c>
    </row>
    <row r="8" spans="1:10">
      <c r="A8" s="175">
        <v>2</v>
      </c>
      <c r="B8" s="185" t="s">
        <v>335</v>
      </c>
      <c r="C8" s="186">
        <v>27</v>
      </c>
      <c r="D8" s="186">
        <v>0</v>
      </c>
      <c r="E8" s="186">
        <v>0</v>
      </c>
      <c r="F8" s="186">
        <v>1.25</v>
      </c>
      <c r="G8" s="186">
        <v>0.25</v>
      </c>
      <c r="H8" s="186">
        <v>0.75</v>
      </c>
      <c r="I8" s="183">
        <f t="shared" si="0"/>
        <v>29.25</v>
      </c>
      <c r="J8" s="184">
        <f t="shared" ref="J8:J53" si="1">I8/2</f>
        <v>14.625</v>
      </c>
    </row>
    <row r="9" spans="1:10">
      <c r="A9" s="175">
        <v>3</v>
      </c>
      <c r="B9" s="185" t="s">
        <v>338</v>
      </c>
      <c r="C9" s="186">
        <v>24</v>
      </c>
      <c r="D9" s="186">
        <v>0</v>
      </c>
      <c r="E9" s="186">
        <v>0</v>
      </c>
      <c r="F9" s="186">
        <v>1.61</v>
      </c>
      <c r="G9" s="186">
        <v>1</v>
      </c>
      <c r="H9" s="186">
        <v>2.75</v>
      </c>
      <c r="I9" s="183">
        <f>SUM(C9:H9)</f>
        <v>29.36</v>
      </c>
      <c r="J9" s="184">
        <f t="shared" si="1"/>
        <v>14.68</v>
      </c>
    </row>
    <row r="10" spans="1:10">
      <c r="A10" s="175">
        <v>4</v>
      </c>
      <c r="B10" s="185" t="s">
        <v>341</v>
      </c>
      <c r="C10" s="186">
        <v>24</v>
      </c>
      <c r="D10" s="186">
        <v>0</v>
      </c>
      <c r="E10" s="186">
        <v>0</v>
      </c>
      <c r="F10" s="186">
        <v>2.5</v>
      </c>
      <c r="G10" s="186">
        <v>1</v>
      </c>
      <c r="H10" s="186">
        <v>0.75</v>
      </c>
      <c r="I10" s="183">
        <f t="shared" si="0"/>
        <v>28.25</v>
      </c>
      <c r="J10" s="184">
        <f t="shared" si="1"/>
        <v>14.125</v>
      </c>
    </row>
    <row r="11" spans="1:10">
      <c r="A11" s="175">
        <v>5</v>
      </c>
      <c r="B11" s="185" t="s">
        <v>343</v>
      </c>
      <c r="C11" s="186">
        <v>24</v>
      </c>
      <c r="D11" s="186">
        <v>0</v>
      </c>
      <c r="E11" s="186">
        <v>0</v>
      </c>
      <c r="F11" s="186">
        <v>4.25</v>
      </c>
      <c r="G11" s="186">
        <v>1</v>
      </c>
      <c r="H11" s="186">
        <v>2.75</v>
      </c>
      <c r="I11" s="183">
        <f t="shared" si="0"/>
        <v>32</v>
      </c>
      <c r="J11" s="184">
        <f t="shared" si="1"/>
        <v>16</v>
      </c>
    </row>
    <row r="12" spans="1:10">
      <c r="A12" s="175">
        <v>6</v>
      </c>
      <c r="B12" s="185" t="s">
        <v>345</v>
      </c>
      <c r="C12" s="186">
        <v>18</v>
      </c>
      <c r="D12" s="186">
        <v>3</v>
      </c>
      <c r="E12" s="186">
        <v>0</v>
      </c>
      <c r="F12" s="186">
        <v>7.75</v>
      </c>
      <c r="G12" s="186">
        <v>1</v>
      </c>
      <c r="H12" s="186">
        <v>1.5</v>
      </c>
      <c r="I12" s="183">
        <f t="shared" si="0"/>
        <v>31.25</v>
      </c>
      <c r="J12" s="184">
        <f t="shared" si="1"/>
        <v>15.625</v>
      </c>
    </row>
    <row r="13" spans="1:10">
      <c r="A13" s="175">
        <v>7</v>
      </c>
      <c r="B13" s="185" t="s">
        <v>347</v>
      </c>
      <c r="C13" s="186">
        <v>21</v>
      </c>
      <c r="D13" s="186">
        <v>0</v>
      </c>
      <c r="E13" s="186">
        <v>0</v>
      </c>
      <c r="F13" s="186">
        <v>9</v>
      </c>
      <c r="G13" s="186">
        <v>1</v>
      </c>
      <c r="H13" s="186">
        <v>1</v>
      </c>
      <c r="I13" s="183">
        <f t="shared" si="0"/>
        <v>32</v>
      </c>
      <c r="J13" s="184">
        <f t="shared" si="1"/>
        <v>16</v>
      </c>
    </row>
    <row r="14" spans="1:10">
      <c r="A14" s="175">
        <v>8</v>
      </c>
      <c r="B14" s="185" t="s">
        <v>349</v>
      </c>
      <c r="C14" s="186">
        <v>18</v>
      </c>
      <c r="D14" s="186">
        <v>0</v>
      </c>
      <c r="E14" s="186">
        <v>0</v>
      </c>
      <c r="F14" s="186">
        <v>4.58</v>
      </c>
      <c r="G14" s="186">
        <v>1</v>
      </c>
      <c r="H14" s="186">
        <v>6.75</v>
      </c>
      <c r="I14" s="183">
        <f t="shared" si="0"/>
        <v>30.33</v>
      </c>
      <c r="J14" s="184">
        <f t="shared" si="1"/>
        <v>15.164999999999999</v>
      </c>
    </row>
    <row r="15" spans="1:10">
      <c r="A15" s="175">
        <v>9</v>
      </c>
      <c r="B15" s="185" t="s">
        <v>351</v>
      </c>
      <c r="C15" s="186">
        <v>24</v>
      </c>
      <c r="D15" s="186">
        <v>0</v>
      </c>
      <c r="E15" s="186">
        <v>0</v>
      </c>
      <c r="F15" s="186">
        <v>2.75</v>
      </c>
      <c r="G15" s="186">
        <v>1.75</v>
      </c>
      <c r="H15" s="186">
        <v>1</v>
      </c>
      <c r="I15" s="183">
        <f t="shared" si="0"/>
        <v>29.5</v>
      </c>
      <c r="J15" s="184">
        <f t="shared" si="1"/>
        <v>14.75</v>
      </c>
    </row>
    <row r="16" spans="1:10">
      <c r="A16" s="175">
        <v>10</v>
      </c>
      <c r="B16" s="185" t="s">
        <v>353</v>
      </c>
      <c r="C16" s="186">
        <v>25</v>
      </c>
      <c r="D16" s="186">
        <v>0</v>
      </c>
      <c r="E16" s="186">
        <v>0</v>
      </c>
      <c r="F16" s="186">
        <v>3.75</v>
      </c>
      <c r="G16" s="186">
        <v>1</v>
      </c>
      <c r="H16" s="186">
        <v>0.75</v>
      </c>
      <c r="I16" s="183">
        <f t="shared" si="0"/>
        <v>30.5</v>
      </c>
      <c r="J16" s="184">
        <f t="shared" si="1"/>
        <v>15.25</v>
      </c>
    </row>
    <row r="17" spans="1:10">
      <c r="A17" s="175">
        <v>11</v>
      </c>
      <c r="B17" s="185" t="s">
        <v>355</v>
      </c>
      <c r="C17" s="186">
        <v>21</v>
      </c>
      <c r="D17" s="186">
        <v>0</v>
      </c>
      <c r="E17" s="186">
        <v>0</v>
      </c>
      <c r="F17" s="186">
        <v>1.25</v>
      </c>
      <c r="G17" s="186">
        <v>1</v>
      </c>
      <c r="H17" s="186">
        <v>6.75</v>
      </c>
      <c r="I17" s="183">
        <f t="shared" si="0"/>
        <v>30</v>
      </c>
      <c r="J17" s="184">
        <f t="shared" si="1"/>
        <v>15</v>
      </c>
    </row>
    <row r="18" spans="1:10">
      <c r="A18" s="175">
        <v>12</v>
      </c>
      <c r="B18" s="185" t="s">
        <v>1404</v>
      </c>
      <c r="C18" s="186">
        <v>15</v>
      </c>
      <c r="D18" s="186">
        <v>0</v>
      </c>
      <c r="E18" s="186">
        <v>0</v>
      </c>
      <c r="F18" s="186">
        <v>6.75</v>
      </c>
      <c r="G18" s="186">
        <v>0.75</v>
      </c>
      <c r="H18" s="186">
        <v>7.25</v>
      </c>
      <c r="I18" s="183">
        <f t="shared" si="0"/>
        <v>29.75</v>
      </c>
      <c r="J18" s="184">
        <f t="shared" si="1"/>
        <v>14.875</v>
      </c>
    </row>
    <row r="19" spans="1:10">
      <c r="A19" s="175">
        <v>13</v>
      </c>
      <c r="B19" s="185" t="s">
        <v>568</v>
      </c>
      <c r="C19" s="186">
        <v>9</v>
      </c>
      <c r="D19" s="186">
        <v>0</v>
      </c>
      <c r="E19" s="186">
        <v>0</v>
      </c>
      <c r="F19" s="186">
        <v>11.25</v>
      </c>
      <c r="G19" s="186">
        <v>0.5</v>
      </c>
      <c r="H19" s="186">
        <v>10.5</v>
      </c>
      <c r="I19" s="183">
        <f t="shared" si="0"/>
        <v>31.25</v>
      </c>
      <c r="J19" s="184">
        <f t="shared" si="1"/>
        <v>15.625</v>
      </c>
    </row>
    <row r="20" spans="1:10">
      <c r="A20" s="175">
        <v>14</v>
      </c>
      <c r="B20" s="185" t="s">
        <v>361</v>
      </c>
      <c r="C20" s="186">
        <v>24</v>
      </c>
      <c r="D20" s="186">
        <v>0</v>
      </c>
      <c r="E20" s="186">
        <v>0</v>
      </c>
      <c r="F20" s="186">
        <v>1.5</v>
      </c>
      <c r="G20" s="186">
        <v>1</v>
      </c>
      <c r="H20" s="186">
        <v>0.75</v>
      </c>
      <c r="I20" s="183">
        <f t="shared" si="0"/>
        <v>27.25</v>
      </c>
      <c r="J20" s="184">
        <f t="shared" si="1"/>
        <v>13.625</v>
      </c>
    </row>
    <row r="21" spans="1:10">
      <c r="A21" s="175">
        <v>15</v>
      </c>
      <c r="B21" s="185" t="s">
        <v>363</v>
      </c>
      <c r="C21" s="186">
        <v>27</v>
      </c>
      <c r="D21" s="186">
        <v>0</v>
      </c>
      <c r="E21" s="186">
        <v>0</v>
      </c>
      <c r="F21" s="186">
        <v>0.5</v>
      </c>
      <c r="G21" s="186">
        <v>0.25</v>
      </c>
      <c r="H21" s="186">
        <v>0.5</v>
      </c>
      <c r="I21" s="183">
        <f t="shared" si="0"/>
        <v>28.25</v>
      </c>
      <c r="J21" s="184">
        <f t="shared" si="1"/>
        <v>14.125</v>
      </c>
    </row>
    <row r="22" spans="1:10">
      <c r="A22" s="175">
        <v>16</v>
      </c>
      <c r="B22" s="185" t="s">
        <v>365</v>
      </c>
      <c r="C22" s="186">
        <v>24</v>
      </c>
      <c r="D22" s="186">
        <v>3</v>
      </c>
      <c r="E22" s="186">
        <v>0</v>
      </c>
      <c r="F22" s="186">
        <v>1</v>
      </c>
      <c r="G22" s="186">
        <v>1.1299999999999999</v>
      </c>
      <c r="H22" s="186">
        <v>0.75</v>
      </c>
      <c r="I22" s="183">
        <f t="shared" si="0"/>
        <v>29.88</v>
      </c>
      <c r="J22" s="184">
        <f t="shared" si="1"/>
        <v>14.94</v>
      </c>
    </row>
    <row r="23" spans="1:10">
      <c r="A23" s="175">
        <v>17</v>
      </c>
      <c r="B23" s="185" t="s">
        <v>367</v>
      </c>
      <c r="C23" s="186">
        <v>21</v>
      </c>
      <c r="D23" s="186">
        <v>0</v>
      </c>
      <c r="E23" s="186">
        <v>0</v>
      </c>
      <c r="F23" s="186">
        <v>7.25</v>
      </c>
      <c r="G23" s="186">
        <v>1</v>
      </c>
      <c r="H23" s="186">
        <v>0.5</v>
      </c>
      <c r="I23" s="183">
        <f t="shared" si="0"/>
        <v>29.75</v>
      </c>
      <c r="J23" s="184">
        <f t="shared" si="1"/>
        <v>14.875</v>
      </c>
    </row>
    <row r="24" spans="1:10">
      <c r="A24" s="175">
        <v>18</v>
      </c>
      <c r="B24" s="185" t="s">
        <v>369</v>
      </c>
      <c r="C24" s="186">
        <v>15</v>
      </c>
      <c r="D24" s="186">
        <v>0</v>
      </c>
      <c r="E24" s="186">
        <v>0</v>
      </c>
      <c r="F24" s="186">
        <v>4.5</v>
      </c>
      <c r="G24" s="186">
        <v>3.75</v>
      </c>
      <c r="H24" s="186">
        <v>7</v>
      </c>
      <c r="I24" s="183">
        <f t="shared" si="0"/>
        <v>30.25</v>
      </c>
      <c r="J24" s="184">
        <f t="shared" si="1"/>
        <v>15.125</v>
      </c>
    </row>
    <row r="25" spans="1:10">
      <c r="A25" s="175">
        <v>19</v>
      </c>
      <c r="B25" s="185" t="s">
        <v>371</v>
      </c>
      <c r="C25" s="186">
        <v>24</v>
      </c>
      <c r="D25" s="186">
        <v>0</v>
      </c>
      <c r="E25" s="186">
        <v>0</v>
      </c>
      <c r="F25" s="186">
        <v>4.58</v>
      </c>
      <c r="G25" s="186">
        <v>0.38</v>
      </c>
      <c r="H25" s="186">
        <v>0.5</v>
      </c>
      <c r="I25" s="183">
        <f t="shared" si="0"/>
        <v>29.459999999999997</v>
      </c>
      <c r="J25" s="184">
        <f t="shared" si="1"/>
        <v>14.729999999999999</v>
      </c>
    </row>
    <row r="26" spans="1:10">
      <c r="A26" s="175">
        <v>20</v>
      </c>
      <c r="B26" s="185" t="s">
        <v>373</v>
      </c>
      <c r="C26" s="186">
        <v>18</v>
      </c>
      <c r="D26" s="186">
        <v>7</v>
      </c>
      <c r="E26" s="186">
        <v>0</v>
      </c>
      <c r="F26" s="186">
        <v>1.5</v>
      </c>
      <c r="G26" s="186">
        <v>2.25</v>
      </c>
      <c r="H26" s="186">
        <v>0.75</v>
      </c>
      <c r="I26" s="183">
        <f t="shared" si="0"/>
        <v>29.5</v>
      </c>
      <c r="J26" s="184">
        <f t="shared" si="1"/>
        <v>14.75</v>
      </c>
    </row>
    <row r="27" spans="1:10">
      <c r="A27" s="175">
        <v>21</v>
      </c>
      <c r="B27" s="185" t="s">
        <v>375</v>
      </c>
      <c r="C27" s="186">
        <v>24</v>
      </c>
      <c r="D27" s="186">
        <v>0</v>
      </c>
      <c r="E27" s="186">
        <v>0</v>
      </c>
      <c r="F27" s="186">
        <v>5.5</v>
      </c>
      <c r="G27" s="186">
        <v>1</v>
      </c>
      <c r="H27" s="186">
        <v>0.5</v>
      </c>
      <c r="I27" s="183">
        <f t="shared" si="0"/>
        <v>31</v>
      </c>
      <c r="J27" s="184">
        <f t="shared" si="1"/>
        <v>15.5</v>
      </c>
    </row>
    <row r="28" spans="1:10">
      <c r="A28" s="175">
        <v>22</v>
      </c>
      <c r="B28" s="185" t="s">
        <v>377</v>
      </c>
      <c r="C28" s="186">
        <v>18</v>
      </c>
      <c r="D28" s="186">
        <v>0</v>
      </c>
      <c r="E28" s="186">
        <v>0</v>
      </c>
      <c r="F28" s="186">
        <v>9.75</v>
      </c>
      <c r="G28" s="186">
        <v>1.5</v>
      </c>
      <c r="H28" s="186">
        <v>0.5</v>
      </c>
      <c r="I28" s="183">
        <f t="shared" si="0"/>
        <v>29.75</v>
      </c>
      <c r="J28" s="184">
        <f t="shared" si="1"/>
        <v>14.875</v>
      </c>
    </row>
    <row r="29" spans="1:10">
      <c r="A29" s="175">
        <v>23</v>
      </c>
      <c r="B29" s="185" t="s">
        <v>379</v>
      </c>
      <c r="C29" s="186">
        <v>27</v>
      </c>
      <c r="D29" s="186">
        <v>0</v>
      </c>
      <c r="E29" s="186">
        <v>0</v>
      </c>
      <c r="F29" s="186">
        <v>2.42</v>
      </c>
      <c r="G29" s="186">
        <v>0.25</v>
      </c>
      <c r="H29" s="186">
        <v>0.75</v>
      </c>
      <c r="I29" s="183">
        <f t="shared" si="0"/>
        <v>30.42</v>
      </c>
      <c r="J29" s="184">
        <f t="shared" si="1"/>
        <v>15.21</v>
      </c>
    </row>
    <row r="30" spans="1:10">
      <c r="A30" s="175">
        <v>24</v>
      </c>
      <c r="B30" s="185" t="s">
        <v>381</v>
      </c>
      <c r="C30" s="186">
        <v>21</v>
      </c>
      <c r="D30" s="186">
        <v>0</v>
      </c>
      <c r="E30" s="186">
        <v>0</v>
      </c>
      <c r="F30" s="186">
        <v>3.75</v>
      </c>
      <c r="G30" s="186">
        <v>0.38</v>
      </c>
      <c r="H30" s="186">
        <v>6.75</v>
      </c>
      <c r="I30" s="183">
        <f t="shared" si="0"/>
        <v>31.88</v>
      </c>
      <c r="J30" s="184">
        <f t="shared" si="1"/>
        <v>15.94</v>
      </c>
    </row>
    <row r="31" spans="1:10">
      <c r="A31" s="175">
        <v>25</v>
      </c>
      <c r="B31" s="185" t="s">
        <v>383</v>
      </c>
      <c r="C31" s="186">
        <v>21</v>
      </c>
      <c r="D31" s="186">
        <v>0</v>
      </c>
      <c r="E31" s="186">
        <v>0</v>
      </c>
      <c r="F31" s="186">
        <v>4.25</v>
      </c>
      <c r="G31" s="186">
        <v>1</v>
      </c>
      <c r="H31" s="186">
        <v>1</v>
      </c>
      <c r="I31" s="183">
        <f t="shared" si="0"/>
        <v>27.25</v>
      </c>
      <c r="J31" s="184">
        <f t="shared" si="1"/>
        <v>13.625</v>
      </c>
    </row>
    <row r="32" spans="1:10">
      <c r="A32" s="175">
        <v>26</v>
      </c>
      <c r="B32" s="185" t="s">
        <v>385</v>
      </c>
      <c r="C32" s="186">
        <v>28</v>
      </c>
      <c r="D32" s="186">
        <v>0</v>
      </c>
      <c r="E32" s="186">
        <v>0</v>
      </c>
      <c r="F32" s="186">
        <v>0.5</v>
      </c>
      <c r="G32" s="186">
        <v>1</v>
      </c>
      <c r="H32" s="186">
        <v>0.75</v>
      </c>
      <c r="I32" s="183">
        <f t="shared" si="0"/>
        <v>30.25</v>
      </c>
      <c r="J32" s="184">
        <f t="shared" si="1"/>
        <v>15.125</v>
      </c>
    </row>
    <row r="33" spans="1:10">
      <c r="A33" s="175">
        <v>27</v>
      </c>
      <c r="B33" s="185" t="s">
        <v>388</v>
      </c>
      <c r="C33" s="186">
        <v>24</v>
      </c>
      <c r="D33" s="186">
        <v>0</v>
      </c>
      <c r="E33" s="186">
        <v>0</v>
      </c>
      <c r="F33" s="186">
        <v>1.5</v>
      </c>
      <c r="G33" s="186">
        <v>1</v>
      </c>
      <c r="H33" s="186">
        <v>1</v>
      </c>
      <c r="I33" s="183">
        <f t="shared" si="0"/>
        <v>27.5</v>
      </c>
      <c r="J33" s="184">
        <f t="shared" si="1"/>
        <v>13.75</v>
      </c>
    </row>
    <row r="34" spans="1:10">
      <c r="A34" s="175">
        <v>28</v>
      </c>
      <c r="B34" s="185" t="s">
        <v>390</v>
      </c>
      <c r="C34" s="186">
        <v>24</v>
      </c>
      <c r="D34" s="186">
        <v>0</v>
      </c>
      <c r="E34" s="186">
        <v>0</v>
      </c>
      <c r="F34" s="186">
        <v>3.75</v>
      </c>
      <c r="G34" s="186">
        <v>0.25</v>
      </c>
      <c r="H34" s="186">
        <v>0.75</v>
      </c>
      <c r="I34" s="183">
        <f t="shared" si="0"/>
        <v>28.75</v>
      </c>
      <c r="J34" s="184">
        <f t="shared" si="1"/>
        <v>14.375</v>
      </c>
    </row>
    <row r="35" spans="1:10">
      <c r="A35" s="175">
        <v>29</v>
      </c>
      <c r="B35" s="187" t="s">
        <v>392</v>
      </c>
      <c r="C35" s="188">
        <v>24</v>
      </c>
      <c r="D35" s="188">
        <v>0</v>
      </c>
      <c r="E35" s="188">
        <v>0</v>
      </c>
      <c r="F35" s="188">
        <v>0.5</v>
      </c>
      <c r="G35" s="188">
        <v>1</v>
      </c>
      <c r="H35" s="188">
        <v>0.75</v>
      </c>
      <c r="I35" s="189">
        <f t="shared" si="0"/>
        <v>26.25</v>
      </c>
      <c r="J35" s="184">
        <f t="shared" si="1"/>
        <v>13.125</v>
      </c>
    </row>
    <row r="36" spans="1:10">
      <c r="A36" s="175">
        <v>30</v>
      </c>
      <c r="B36" s="185" t="s">
        <v>974</v>
      </c>
      <c r="C36" s="186">
        <v>27</v>
      </c>
      <c r="D36" s="186">
        <v>0</v>
      </c>
      <c r="E36" s="186">
        <v>0</v>
      </c>
      <c r="F36" s="186">
        <v>2.58</v>
      </c>
      <c r="G36" s="186">
        <v>0.5</v>
      </c>
      <c r="H36" s="186">
        <v>1.25</v>
      </c>
      <c r="I36" s="183">
        <f t="shared" si="0"/>
        <v>31.33</v>
      </c>
      <c r="J36" s="184">
        <f t="shared" si="1"/>
        <v>15.664999999999999</v>
      </c>
    </row>
    <row r="37" spans="1:10">
      <c r="A37" s="175">
        <v>31</v>
      </c>
      <c r="B37" s="185" t="s">
        <v>396</v>
      </c>
      <c r="C37" s="186">
        <v>9</v>
      </c>
      <c r="D37" s="186">
        <v>9</v>
      </c>
      <c r="E37" s="186">
        <v>0</v>
      </c>
      <c r="F37" s="186">
        <v>3.27</v>
      </c>
      <c r="G37" s="186">
        <v>1</v>
      </c>
      <c r="H37" s="186">
        <v>6.5</v>
      </c>
      <c r="I37" s="183">
        <f t="shared" si="0"/>
        <v>28.77</v>
      </c>
      <c r="J37" s="184">
        <f t="shared" si="1"/>
        <v>14.385</v>
      </c>
    </row>
    <row r="38" spans="1:10">
      <c r="A38" s="175">
        <v>32</v>
      </c>
      <c r="B38" s="185" t="s">
        <v>1007</v>
      </c>
      <c r="C38" s="186">
        <v>3</v>
      </c>
      <c r="D38" s="186">
        <v>9</v>
      </c>
      <c r="E38" s="186">
        <v>0</v>
      </c>
      <c r="F38" s="186">
        <v>1.25</v>
      </c>
      <c r="G38" s="186">
        <v>3</v>
      </c>
      <c r="H38" s="186">
        <v>11.25</v>
      </c>
      <c r="I38" s="183">
        <f t="shared" si="0"/>
        <v>27.5</v>
      </c>
      <c r="J38" s="184">
        <f t="shared" si="1"/>
        <v>13.75</v>
      </c>
    </row>
    <row r="39" spans="1:10">
      <c r="A39" s="175">
        <v>33</v>
      </c>
      <c r="B39" s="185" t="s">
        <v>400</v>
      </c>
      <c r="C39" s="186">
        <v>9</v>
      </c>
      <c r="D39" s="186">
        <v>12</v>
      </c>
      <c r="E39" s="186">
        <v>0</v>
      </c>
      <c r="F39" s="186">
        <v>1.5</v>
      </c>
      <c r="G39" s="186">
        <v>0.25</v>
      </c>
      <c r="H39" s="186">
        <v>6.75</v>
      </c>
      <c r="I39" s="183">
        <f t="shared" si="0"/>
        <v>29.5</v>
      </c>
      <c r="J39" s="184">
        <f t="shared" si="1"/>
        <v>14.75</v>
      </c>
    </row>
    <row r="40" spans="1:10">
      <c r="A40" s="175">
        <v>34</v>
      </c>
      <c r="B40" s="185" t="s">
        <v>402</v>
      </c>
      <c r="C40" s="186">
        <v>3</v>
      </c>
      <c r="D40" s="186">
        <v>9</v>
      </c>
      <c r="E40" s="186">
        <v>0</v>
      </c>
      <c r="F40" s="186">
        <v>7.5</v>
      </c>
      <c r="G40" s="186">
        <v>1</v>
      </c>
      <c r="H40" s="186">
        <v>6.75</v>
      </c>
      <c r="I40" s="183">
        <f t="shared" si="0"/>
        <v>27.25</v>
      </c>
      <c r="J40" s="184">
        <f t="shared" si="1"/>
        <v>13.625</v>
      </c>
    </row>
    <row r="41" spans="1:10" ht="30">
      <c r="A41" s="175">
        <v>35</v>
      </c>
      <c r="B41" s="185" t="s">
        <v>404</v>
      </c>
      <c r="C41" s="186">
        <v>15</v>
      </c>
      <c r="D41" s="186">
        <v>9</v>
      </c>
      <c r="E41" s="186">
        <v>0</v>
      </c>
      <c r="F41" s="186">
        <v>3.75</v>
      </c>
      <c r="G41" s="186">
        <v>0.75</v>
      </c>
      <c r="H41" s="186">
        <v>1</v>
      </c>
      <c r="I41" s="183">
        <f t="shared" si="0"/>
        <v>29.5</v>
      </c>
      <c r="J41" s="184">
        <f t="shared" si="1"/>
        <v>14.75</v>
      </c>
    </row>
    <row r="42" spans="1:10">
      <c r="A42" s="175">
        <v>36</v>
      </c>
      <c r="B42" s="185" t="s">
        <v>406</v>
      </c>
      <c r="C42" s="186">
        <v>3</v>
      </c>
      <c r="D42" s="186">
        <v>9</v>
      </c>
      <c r="E42" s="186">
        <v>0</v>
      </c>
      <c r="F42" s="186">
        <v>8.75</v>
      </c>
      <c r="G42" s="186">
        <v>1</v>
      </c>
      <c r="H42" s="186">
        <v>9</v>
      </c>
      <c r="I42" s="183">
        <f t="shared" si="0"/>
        <v>30.75</v>
      </c>
      <c r="J42" s="184">
        <f t="shared" si="1"/>
        <v>15.375</v>
      </c>
    </row>
    <row r="43" spans="1:10" ht="30">
      <c r="A43" s="175">
        <v>37</v>
      </c>
      <c r="B43" s="185" t="s">
        <v>676</v>
      </c>
      <c r="C43" s="186">
        <v>3</v>
      </c>
      <c r="D43" s="186">
        <v>9</v>
      </c>
      <c r="E43" s="186">
        <v>0</v>
      </c>
      <c r="F43" s="186">
        <v>7.42</v>
      </c>
      <c r="G43" s="186">
        <v>1</v>
      </c>
      <c r="H43" s="186">
        <v>6.75</v>
      </c>
      <c r="I43" s="183">
        <f t="shared" si="0"/>
        <v>27.17</v>
      </c>
      <c r="J43" s="184">
        <f t="shared" si="1"/>
        <v>13.585000000000001</v>
      </c>
    </row>
    <row r="44" spans="1:10">
      <c r="A44" s="175">
        <v>38</v>
      </c>
      <c r="B44" s="185" t="s">
        <v>410</v>
      </c>
      <c r="C44" s="186">
        <v>12</v>
      </c>
      <c r="D44" s="186">
        <v>15</v>
      </c>
      <c r="E44" s="186">
        <v>0</v>
      </c>
      <c r="F44" s="186">
        <v>1.5</v>
      </c>
      <c r="G44" s="186">
        <v>0.75</v>
      </c>
      <c r="H44" s="186">
        <v>0.5</v>
      </c>
      <c r="I44" s="183">
        <f t="shared" si="0"/>
        <v>29.75</v>
      </c>
      <c r="J44" s="184">
        <f t="shared" si="1"/>
        <v>14.875</v>
      </c>
    </row>
    <row r="45" spans="1:10">
      <c r="A45" s="175">
        <v>39</v>
      </c>
      <c r="B45" s="185" t="s">
        <v>413</v>
      </c>
      <c r="C45" s="186">
        <v>9</v>
      </c>
      <c r="D45" s="186">
        <v>9</v>
      </c>
      <c r="E45" s="186">
        <v>0</v>
      </c>
      <c r="F45" s="186">
        <v>0.5</v>
      </c>
      <c r="G45" s="186">
        <v>1</v>
      </c>
      <c r="H45" s="186">
        <v>10</v>
      </c>
      <c r="I45" s="183">
        <f t="shared" si="0"/>
        <v>29.5</v>
      </c>
      <c r="J45" s="184">
        <f t="shared" si="1"/>
        <v>14.75</v>
      </c>
    </row>
    <row r="46" spans="1:10" ht="30">
      <c r="A46" s="175">
        <v>40</v>
      </c>
      <c r="B46" s="185" t="s">
        <v>415</v>
      </c>
      <c r="C46" s="186">
        <v>6</v>
      </c>
      <c r="D46" s="186">
        <v>6</v>
      </c>
      <c r="E46" s="186">
        <v>3</v>
      </c>
      <c r="F46" s="186">
        <v>12.33</v>
      </c>
      <c r="G46" s="186">
        <v>1</v>
      </c>
      <c r="H46" s="186">
        <v>1.25</v>
      </c>
      <c r="I46" s="183">
        <f t="shared" si="0"/>
        <v>29.58</v>
      </c>
      <c r="J46" s="184">
        <f t="shared" si="1"/>
        <v>14.79</v>
      </c>
    </row>
    <row r="47" spans="1:10">
      <c r="A47" s="175">
        <v>41</v>
      </c>
      <c r="B47" s="185" t="s">
        <v>417</v>
      </c>
      <c r="C47" s="186">
        <v>9</v>
      </c>
      <c r="D47" s="186">
        <v>6</v>
      </c>
      <c r="E47" s="186">
        <v>0</v>
      </c>
      <c r="F47" s="186">
        <v>7.58</v>
      </c>
      <c r="G47" s="186">
        <v>0.75</v>
      </c>
      <c r="H47" s="186">
        <v>6.38</v>
      </c>
      <c r="I47" s="183">
        <f t="shared" si="0"/>
        <v>29.709999999999997</v>
      </c>
      <c r="J47" s="184">
        <f t="shared" si="1"/>
        <v>14.854999999999999</v>
      </c>
    </row>
    <row r="48" spans="1:10">
      <c r="A48" s="175">
        <v>42</v>
      </c>
      <c r="B48" s="185" t="s">
        <v>419</v>
      </c>
      <c r="C48" s="186">
        <v>9</v>
      </c>
      <c r="D48" s="186">
        <v>6</v>
      </c>
      <c r="E48" s="186">
        <v>0</v>
      </c>
      <c r="F48" s="186">
        <v>8</v>
      </c>
      <c r="G48" s="186">
        <v>1</v>
      </c>
      <c r="H48" s="186">
        <v>6.13</v>
      </c>
      <c r="I48" s="183">
        <f t="shared" si="0"/>
        <v>30.13</v>
      </c>
      <c r="J48" s="184">
        <f t="shared" si="1"/>
        <v>15.065</v>
      </c>
    </row>
    <row r="49" spans="1:10">
      <c r="A49" s="175">
        <v>43</v>
      </c>
      <c r="B49" s="185" t="s">
        <v>421</v>
      </c>
      <c r="C49" s="186">
        <v>6</v>
      </c>
      <c r="D49" s="186">
        <v>9</v>
      </c>
      <c r="E49" s="186">
        <v>0</v>
      </c>
      <c r="F49" s="186">
        <v>1.5</v>
      </c>
      <c r="G49" s="186">
        <v>6.5</v>
      </c>
      <c r="H49" s="186">
        <v>6.13</v>
      </c>
      <c r="I49" s="183">
        <f t="shared" si="0"/>
        <v>29.13</v>
      </c>
      <c r="J49" s="184">
        <f t="shared" si="1"/>
        <v>14.565</v>
      </c>
    </row>
    <row r="50" spans="1:10" ht="30">
      <c r="A50" s="175">
        <v>44</v>
      </c>
      <c r="B50" s="185" t="s">
        <v>423</v>
      </c>
      <c r="C50" s="186">
        <v>3</v>
      </c>
      <c r="D50" s="186">
        <v>3</v>
      </c>
      <c r="E50" s="186">
        <v>0</v>
      </c>
      <c r="F50" s="186">
        <v>17.829999999999998</v>
      </c>
      <c r="G50" s="186">
        <v>0.75</v>
      </c>
      <c r="H50" s="186">
        <v>6.13</v>
      </c>
      <c r="I50" s="183">
        <f t="shared" si="0"/>
        <v>30.709999999999997</v>
      </c>
      <c r="J50" s="184">
        <f t="shared" si="1"/>
        <v>15.354999999999999</v>
      </c>
    </row>
    <row r="51" spans="1:10">
      <c r="A51" s="175">
        <v>45</v>
      </c>
      <c r="B51" s="185" t="s">
        <v>427</v>
      </c>
      <c r="C51" s="186">
        <v>9</v>
      </c>
      <c r="D51" s="186">
        <v>12</v>
      </c>
      <c r="E51" s="186">
        <v>0</v>
      </c>
      <c r="F51" s="186">
        <v>1.5</v>
      </c>
      <c r="G51" s="186">
        <v>1</v>
      </c>
      <c r="H51" s="186">
        <v>1.25</v>
      </c>
      <c r="I51" s="183">
        <f t="shared" si="0"/>
        <v>24.75</v>
      </c>
      <c r="J51" s="184">
        <f t="shared" si="1"/>
        <v>12.375</v>
      </c>
    </row>
    <row r="52" spans="1:10">
      <c r="A52" s="175">
        <v>46</v>
      </c>
      <c r="B52" s="185" t="s">
        <v>429</v>
      </c>
      <c r="C52" s="186">
        <v>9</v>
      </c>
      <c r="D52" s="186">
        <v>0</v>
      </c>
      <c r="E52" s="186">
        <v>12</v>
      </c>
      <c r="F52" s="186">
        <v>1.33</v>
      </c>
      <c r="G52" s="186">
        <v>2.5</v>
      </c>
      <c r="H52" s="186">
        <v>1.5</v>
      </c>
      <c r="I52" s="183">
        <f t="shared" si="0"/>
        <v>26.33</v>
      </c>
      <c r="J52" s="184">
        <f t="shared" si="1"/>
        <v>13.164999999999999</v>
      </c>
    </row>
    <row r="53" spans="1:10" ht="30">
      <c r="A53" s="175">
        <v>47</v>
      </c>
      <c r="B53" s="185" t="s">
        <v>431</v>
      </c>
      <c r="C53" s="190">
        <v>9</v>
      </c>
      <c r="D53" s="190">
        <v>12</v>
      </c>
      <c r="E53" s="190">
        <v>0</v>
      </c>
      <c r="F53" s="190">
        <v>1.5</v>
      </c>
      <c r="G53" s="190">
        <v>1</v>
      </c>
      <c r="H53" s="190">
        <v>0.88</v>
      </c>
      <c r="I53" s="183">
        <f t="shared" si="0"/>
        <v>24.38</v>
      </c>
      <c r="J53" s="184">
        <f t="shared" si="1"/>
        <v>12.19</v>
      </c>
    </row>
    <row r="54" spans="1:10" ht="30">
      <c r="A54" s="175">
        <v>48</v>
      </c>
      <c r="B54" s="185" t="s">
        <v>432</v>
      </c>
      <c r="C54" s="183">
        <v>6</v>
      </c>
      <c r="D54" s="183">
        <v>3</v>
      </c>
      <c r="E54" s="183">
        <v>0</v>
      </c>
      <c r="F54" s="183">
        <v>5.5</v>
      </c>
      <c r="G54" s="183">
        <v>0.75</v>
      </c>
      <c r="H54" s="183">
        <v>11.88</v>
      </c>
      <c r="I54" s="183">
        <f>SUM(C54:H54)</f>
        <v>27.130000000000003</v>
      </c>
      <c r="J54" s="184">
        <f>I54/2</f>
        <v>13.565000000000001</v>
      </c>
    </row>
    <row r="55" spans="1:10">
      <c r="A55" s="169"/>
      <c r="B55" s="434" t="s">
        <v>55</v>
      </c>
      <c r="C55" s="434"/>
      <c r="D55" s="434"/>
      <c r="E55" s="434"/>
      <c r="F55" s="434"/>
      <c r="G55" s="434"/>
      <c r="H55" s="434"/>
      <c r="I55" s="434"/>
      <c r="J55" s="191">
        <f>AVERAGE(J7:J54)</f>
        <v>14.627083333333337</v>
      </c>
    </row>
    <row r="57" spans="1:10">
      <c r="B57" s="435" t="s">
        <v>274</v>
      </c>
      <c r="C57" s="436"/>
      <c r="D57" s="436"/>
      <c r="E57" s="436"/>
      <c r="F57" s="436"/>
      <c r="G57" s="436"/>
      <c r="H57" s="436"/>
      <c r="I57" s="437"/>
    </row>
    <row r="58" spans="1:10">
      <c r="B58" s="438"/>
      <c r="C58" s="439"/>
      <c r="D58" s="439"/>
      <c r="E58" s="439"/>
      <c r="F58" s="439"/>
      <c r="G58" s="439"/>
      <c r="H58" s="439"/>
      <c r="I58" s="440"/>
    </row>
  </sheetData>
  <mergeCells count="11">
    <mergeCell ref="J3:J5"/>
    <mergeCell ref="C4:E4"/>
    <mergeCell ref="F4:F5"/>
    <mergeCell ref="G4:G5"/>
    <mergeCell ref="H4:H5"/>
    <mergeCell ref="B55:I55"/>
    <mergeCell ref="B57:I58"/>
    <mergeCell ref="A3:A5"/>
    <mergeCell ref="B3:B5"/>
    <mergeCell ref="C3:H3"/>
    <mergeCell ref="I3:I5"/>
  </mergeCells>
  <printOptions horizontalCentered="1"/>
  <pageMargins left="0.51181102362204722" right="0.51181102362204722" top="0.74803149606299213" bottom="0.74803149606299213" header="0" footer="0"/>
  <pageSetup paperSize="9"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topLeftCell="A13" zoomScaleNormal="100" workbookViewId="0">
      <selection activeCell="I18" sqref="I18"/>
    </sheetView>
  </sheetViews>
  <sheetFormatPr defaultColWidth="11.125" defaultRowHeight="15.75"/>
  <cols>
    <col min="1" max="1" width="5.375" style="24" customWidth="1"/>
    <col min="2" max="2" width="28.125" style="24" customWidth="1"/>
    <col min="3" max="3" width="13.375" style="24" customWidth="1"/>
    <col min="4" max="8" width="14.625" style="24" customWidth="1"/>
    <col min="9" max="9" width="41.25" style="24" customWidth="1"/>
    <col min="10" max="10" width="12.125" style="24" customWidth="1"/>
    <col min="11" max="26" width="11" style="24" customWidth="1"/>
    <col min="27" max="16384" width="11.125" style="24"/>
  </cols>
  <sheetData>
    <row r="1" spans="1:26">
      <c r="A1" s="40" t="s">
        <v>64</v>
      </c>
    </row>
    <row r="3" spans="1:26">
      <c r="A3" s="405" t="s">
        <v>19</v>
      </c>
      <c r="B3" s="405" t="s">
        <v>65</v>
      </c>
      <c r="C3" s="405" t="s">
        <v>270</v>
      </c>
      <c r="D3" s="405" t="s">
        <v>66</v>
      </c>
      <c r="E3" s="441" t="s">
        <v>268</v>
      </c>
      <c r="F3" s="416"/>
      <c r="G3" s="416"/>
      <c r="H3" s="417"/>
      <c r="I3" s="405" t="s">
        <v>28</v>
      </c>
    </row>
    <row r="4" spans="1:26">
      <c r="A4" s="413"/>
      <c r="B4" s="413"/>
      <c r="C4" s="413"/>
      <c r="D4" s="413"/>
      <c r="E4" s="405" t="s">
        <v>67</v>
      </c>
      <c r="F4" s="405" t="s">
        <v>264</v>
      </c>
      <c r="G4" s="405" t="s">
        <v>265</v>
      </c>
      <c r="H4" s="405" t="s">
        <v>266</v>
      </c>
      <c r="I4" s="413"/>
    </row>
    <row r="5" spans="1:26">
      <c r="A5" s="414"/>
      <c r="B5" s="414"/>
      <c r="C5" s="414"/>
      <c r="D5" s="414"/>
      <c r="E5" s="414"/>
      <c r="F5" s="414"/>
      <c r="G5" s="414"/>
      <c r="H5" s="414"/>
      <c r="I5" s="414"/>
    </row>
    <row r="6" spans="1:26">
      <c r="A6" s="119">
        <v>0</v>
      </c>
      <c r="B6" s="119">
        <v>1</v>
      </c>
      <c r="C6" s="119">
        <v>2</v>
      </c>
      <c r="D6" s="119">
        <v>3</v>
      </c>
      <c r="E6" s="119">
        <v>4</v>
      </c>
      <c r="F6" s="119">
        <v>5</v>
      </c>
      <c r="G6" s="119">
        <v>6</v>
      </c>
      <c r="H6" s="119">
        <v>7</v>
      </c>
      <c r="I6" s="119">
        <v>8</v>
      </c>
      <c r="J6" s="55"/>
      <c r="K6" s="55"/>
      <c r="L6" s="55"/>
      <c r="M6" s="55"/>
      <c r="N6" s="55"/>
      <c r="O6" s="55"/>
      <c r="P6" s="55"/>
      <c r="Q6" s="55"/>
      <c r="R6" s="55"/>
      <c r="S6" s="55"/>
      <c r="T6" s="55"/>
      <c r="U6" s="55"/>
      <c r="V6" s="55"/>
      <c r="W6" s="55"/>
      <c r="X6" s="55"/>
      <c r="Y6" s="55"/>
      <c r="Z6" s="55"/>
    </row>
    <row r="7" spans="1:26" ht="135">
      <c r="A7" s="121">
        <v>1</v>
      </c>
      <c r="B7" s="150" t="s">
        <v>1405</v>
      </c>
      <c r="C7" s="150" t="s">
        <v>330</v>
      </c>
      <c r="D7" s="150" t="s">
        <v>1406</v>
      </c>
      <c r="E7" s="150"/>
      <c r="F7" s="192" t="s">
        <v>1407</v>
      </c>
      <c r="G7" s="192"/>
      <c r="H7" s="192"/>
      <c r="I7" s="192" t="s">
        <v>2323</v>
      </c>
    </row>
    <row r="8" spans="1:26" ht="135">
      <c r="A8" s="121">
        <v>2</v>
      </c>
      <c r="B8" s="192" t="s">
        <v>1408</v>
      </c>
      <c r="C8" s="150" t="s">
        <v>330</v>
      </c>
      <c r="D8" s="150" t="s">
        <v>1406</v>
      </c>
      <c r="E8" s="192"/>
      <c r="F8" s="192" t="s">
        <v>1409</v>
      </c>
      <c r="G8" s="192"/>
      <c r="H8" s="192"/>
      <c r="I8" s="192" t="s">
        <v>2324</v>
      </c>
    </row>
    <row r="9" spans="1:26" ht="30">
      <c r="A9" s="121">
        <v>3</v>
      </c>
      <c r="B9" s="192" t="s">
        <v>1410</v>
      </c>
      <c r="C9" s="150" t="s">
        <v>330</v>
      </c>
      <c r="D9" s="192" t="s">
        <v>1411</v>
      </c>
      <c r="E9" s="192"/>
      <c r="F9" s="192" t="s">
        <v>1412</v>
      </c>
      <c r="G9" s="192"/>
      <c r="H9" s="192"/>
      <c r="I9" s="192"/>
    </row>
    <row r="10" spans="1:26">
      <c r="A10" s="121">
        <v>4</v>
      </c>
      <c r="B10" s="192" t="s">
        <v>1413</v>
      </c>
      <c r="C10" s="150" t="s">
        <v>330</v>
      </c>
      <c r="D10" s="192" t="s">
        <v>1414</v>
      </c>
      <c r="E10" s="192"/>
      <c r="F10" s="192" t="s">
        <v>1415</v>
      </c>
      <c r="G10" s="192"/>
      <c r="H10" s="192"/>
      <c r="I10" s="192"/>
    </row>
    <row r="11" spans="1:26" ht="30">
      <c r="A11" s="121">
        <v>5</v>
      </c>
      <c r="B11" s="192" t="s">
        <v>1416</v>
      </c>
      <c r="C11" s="150" t="s">
        <v>330</v>
      </c>
      <c r="D11" s="192" t="s">
        <v>1417</v>
      </c>
      <c r="E11" s="192"/>
      <c r="F11" s="192" t="s">
        <v>319</v>
      </c>
      <c r="G11" s="192"/>
      <c r="H11" s="192"/>
      <c r="I11" s="192" t="s">
        <v>1418</v>
      </c>
    </row>
    <row r="12" spans="1:26" ht="90">
      <c r="A12" s="121">
        <v>6</v>
      </c>
      <c r="B12" s="192" t="s">
        <v>1419</v>
      </c>
      <c r="C12" s="150" t="s">
        <v>330</v>
      </c>
      <c r="D12" s="192" t="s">
        <v>1420</v>
      </c>
      <c r="E12" s="192"/>
      <c r="F12" s="192"/>
      <c r="G12" s="192" t="s">
        <v>1421</v>
      </c>
      <c r="H12" s="192"/>
      <c r="I12" s="192" t="s">
        <v>2325</v>
      </c>
    </row>
    <row r="13" spans="1:26" ht="90">
      <c r="A13" s="121">
        <v>7</v>
      </c>
      <c r="B13" s="192" t="s">
        <v>1422</v>
      </c>
      <c r="C13" s="150" t="s">
        <v>330</v>
      </c>
      <c r="D13" s="192" t="s">
        <v>1423</v>
      </c>
      <c r="E13" s="192"/>
      <c r="F13" s="192" t="s">
        <v>1412</v>
      </c>
      <c r="G13" s="192"/>
      <c r="H13" s="192"/>
      <c r="I13" s="192" t="s">
        <v>1424</v>
      </c>
    </row>
    <row r="14" spans="1:26" ht="45">
      <c r="A14" s="121">
        <v>8</v>
      </c>
      <c r="B14" s="192" t="s">
        <v>1425</v>
      </c>
      <c r="C14" s="150" t="s">
        <v>330</v>
      </c>
      <c r="D14" s="192" t="s">
        <v>1426</v>
      </c>
      <c r="E14" s="192" t="s">
        <v>1427</v>
      </c>
      <c r="F14" s="192"/>
      <c r="G14" s="192"/>
      <c r="H14" s="192"/>
      <c r="I14" s="192" t="s">
        <v>1428</v>
      </c>
    </row>
    <row r="15" spans="1:26" ht="30">
      <c r="A15" s="121">
        <v>9</v>
      </c>
      <c r="B15" s="192" t="s">
        <v>1429</v>
      </c>
      <c r="C15" s="150" t="s">
        <v>330</v>
      </c>
      <c r="D15" s="192" t="s">
        <v>1430</v>
      </c>
      <c r="E15" s="192"/>
      <c r="F15" s="192" t="s">
        <v>1415</v>
      </c>
      <c r="G15" s="192"/>
      <c r="H15" s="192"/>
      <c r="I15" s="192" t="s">
        <v>1431</v>
      </c>
    </row>
    <row r="16" spans="1:26" ht="45">
      <c r="A16" s="121">
        <v>10</v>
      </c>
      <c r="B16" s="192" t="s">
        <v>1432</v>
      </c>
      <c r="C16" s="150" t="s">
        <v>330</v>
      </c>
      <c r="D16" s="192" t="s">
        <v>1433</v>
      </c>
      <c r="E16" s="192"/>
      <c r="F16" s="192" t="s">
        <v>1412</v>
      </c>
      <c r="G16" s="192"/>
      <c r="H16" s="192"/>
      <c r="I16" s="192" t="s">
        <v>1434</v>
      </c>
    </row>
    <row r="17" spans="1:9" ht="30">
      <c r="A17" s="121">
        <v>11</v>
      </c>
      <c r="B17" s="192" t="s">
        <v>1435</v>
      </c>
      <c r="C17" s="150" t="s">
        <v>330</v>
      </c>
      <c r="D17" s="192" t="s">
        <v>1433</v>
      </c>
      <c r="E17" s="192"/>
      <c r="F17" s="192" t="s">
        <v>1412</v>
      </c>
      <c r="G17" s="192"/>
      <c r="H17" s="192"/>
      <c r="I17" s="192" t="s">
        <v>1436</v>
      </c>
    </row>
    <row r="18" spans="1:9" ht="45">
      <c r="A18" s="121">
        <v>12</v>
      </c>
      <c r="B18" s="192" t="s">
        <v>1437</v>
      </c>
      <c r="C18" s="150" t="s">
        <v>330</v>
      </c>
      <c r="D18" s="192" t="s">
        <v>1438</v>
      </c>
      <c r="E18" s="192"/>
      <c r="F18" s="192"/>
      <c r="G18" s="192" t="s">
        <v>1415</v>
      </c>
      <c r="H18" s="192"/>
      <c r="I18" s="192" t="s">
        <v>2328</v>
      </c>
    </row>
    <row r="19" spans="1:9" ht="30">
      <c r="A19" s="121">
        <v>13</v>
      </c>
      <c r="B19" s="192" t="s">
        <v>1439</v>
      </c>
      <c r="C19" s="150" t="s">
        <v>330</v>
      </c>
      <c r="D19" s="192" t="s">
        <v>1440</v>
      </c>
      <c r="E19" s="192"/>
      <c r="F19" s="193" t="s">
        <v>1441</v>
      </c>
      <c r="G19" s="192"/>
      <c r="H19" s="192"/>
      <c r="I19" s="192" t="s">
        <v>2326</v>
      </c>
    </row>
    <row r="20" spans="1:9">
      <c r="A20" s="121">
        <v>14</v>
      </c>
      <c r="B20" s="192" t="s">
        <v>1442</v>
      </c>
      <c r="C20" s="150" t="s">
        <v>330</v>
      </c>
      <c r="D20" s="192" t="s">
        <v>1443</v>
      </c>
      <c r="E20" s="192"/>
      <c r="F20" s="193" t="s">
        <v>1412</v>
      </c>
      <c r="G20" s="192"/>
      <c r="H20" s="192"/>
      <c r="I20" s="192"/>
    </row>
    <row r="21" spans="1:9" ht="45">
      <c r="A21" s="121">
        <v>15</v>
      </c>
      <c r="B21" s="192" t="s">
        <v>1444</v>
      </c>
      <c r="C21" s="150" t="s">
        <v>330</v>
      </c>
      <c r="D21" s="192" t="s">
        <v>1445</v>
      </c>
      <c r="E21" s="192"/>
      <c r="F21" s="192" t="s">
        <v>1415</v>
      </c>
      <c r="G21" s="192"/>
      <c r="H21" s="192"/>
      <c r="I21" s="192" t="s">
        <v>1446</v>
      </c>
    </row>
    <row r="22" spans="1:9" ht="90">
      <c r="A22" s="121">
        <v>16</v>
      </c>
      <c r="B22" s="192" t="s">
        <v>1447</v>
      </c>
      <c r="C22" s="150" t="s">
        <v>330</v>
      </c>
      <c r="D22" s="192" t="s">
        <v>1448</v>
      </c>
      <c r="E22" s="192"/>
      <c r="F22" s="192" t="s">
        <v>1449</v>
      </c>
      <c r="G22" s="192"/>
      <c r="H22" s="192"/>
      <c r="I22" s="192" t="s">
        <v>2327</v>
      </c>
    </row>
  </sheetData>
  <mergeCells count="10">
    <mergeCell ref="I3:I5"/>
    <mergeCell ref="E4:E5"/>
    <mergeCell ref="H4:H5"/>
    <mergeCell ref="F4:F5"/>
    <mergeCell ref="G4:G5"/>
    <mergeCell ref="A3:A5"/>
    <mergeCell ref="B3:B5"/>
    <mergeCell ref="C3:C5"/>
    <mergeCell ref="D3:D5"/>
    <mergeCell ref="E3:H3"/>
  </mergeCells>
  <dataValidations count="1">
    <dataValidation type="list" allowBlank="1" showErrorMessage="1" sqref="C7:C17" xr:uid="{7E83E49A-4AAE-4ED2-B1EF-DF9BAFCDC330}">
      <formula1>"Tetap,Tidak Tetap"</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6</vt:i4>
      </vt:variant>
    </vt:vector>
  </HeadingPairs>
  <TitlesOfParts>
    <vt:vector size="37" baseType="lpstr">
      <vt:lpstr>IDENTITAS</vt:lpstr>
      <vt:lpstr>Daftar Tabel</vt:lpstr>
      <vt:lpstr>Tabel 1</vt:lpstr>
      <vt:lpstr>Tabel 2</vt:lpstr>
      <vt:lpstr>Tabel 3a</vt:lpstr>
      <vt:lpstr>Tabel 3b</vt:lpstr>
      <vt:lpstr>Tabel 3c</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23a</vt:lpstr>
      <vt:lpstr>Tabel 23b</vt:lpstr>
      <vt:lpstr>Tambahan 1</vt:lpstr>
      <vt:lpstr>Tambahan 2</vt:lpstr>
      <vt:lpstr>Tambahan 3</vt:lpstr>
      <vt:lpstr>'Tabel 1'!Print_Area</vt:lpstr>
      <vt:lpstr>'Tabel 2'!Print_Area</vt:lpstr>
      <vt:lpstr>'Tabel 4'!Print_Area</vt:lpstr>
      <vt:lpstr>'Tabel 1'!Print_Titles</vt:lpstr>
      <vt:lpstr>'Tabel 2'!Print_Titles</vt:lpstr>
      <vt:lpstr>'Tabel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Dekan Fak Info &amp; Par</cp:lastModifiedBy>
  <cp:lastPrinted>2024-05-08T10:17:17Z</cp:lastPrinted>
  <dcterms:created xsi:type="dcterms:W3CDTF">2020-12-11T04:09:09Z</dcterms:created>
  <dcterms:modified xsi:type="dcterms:W3CDTF">2024-09-25T02:26:55Z</dcterms:modified>
</cp:coreProperties>
</file>